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7250" windowHeight="5670"/>
  </bookViews>
  <sheets>
    <sheet name="Sheet1" sheetId="1" r:id="rId1"/>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277" i="1" l="1"/>
  <c r="J276" i="1"/>
  <c r="J95" i="1"/>
  <c r="J96" i="1"/>
  <c r="J97" i="1"/>
  <c r="J101" i="1"/>
  <c r="J109" i="1"/>
  <c r="J113" i="1"/>
  <c r="J117" i="1"/>
  <c r="J127" i="1"/>
  <c r="J131" i="1"/>
  <c r="J135" i="1"/>
  <c r="J139" i="1"/>
  <c r="J143" i="1"/>
  <c r="J147" i="1"/>
  <c r="J152" i="1"/>
  <c r="J156" i="1"/>
  <c r="J166" i="1"/>
  <c r="J167" i="1"/>
  <c r="J168" i="1"/>
  <c r="J169" i="1"/>
  <c r="J170" i="1"/>
  <c r="J173" i="1"/>
  <c r="J177" i="1"/>
  <c r="J184" i="1"/>
  <c r="J188" i="1"/>
  <c r="J192" i="1"/>
  <c r="J196" i="1"/>
  <c r="J206" i="1"/>
  <c r="J212" i="1"/>
  <c r="J216" i="1"/>
  <c r="J220" i="1"/>
  <c r="J224" i="1"/>
  <c r="J228" i="1"/>
  <c r="J232" i="1"/>
  <c r="J243" i="1"/>
  <c r="J247" i="1"/>
  <c r="J256" i="1"/>
  <c r="J260" i="1"/>
  <c r="J264" i="1"/>
  <c r="J268" i="1"/>
  <c r="J281" i="1"/>
  <c r="J285" i="1"/>
  <c r="J289" i="1"/>
  <c r="J297" i="1"/>
  <c r="J303" i="1"/>
  <c r="J305" i="1" l="1"/>
  <c r="J323" i="1" s="1"/>
  <c r="J291" i="1"/>
  <c r="J322" i="1" s="1"/>
  <c r="J249" i="1"/>
  <c r="J321" i="1" s="1"/>
  <c r="J234" i="1"/>
  <c r="J320" i="1" s="1"/>
  <c r="J198" i="1"/>
  <c r="J319" i="1" s="1"/>
  <c r="J158" i="1"/>
  <c r="J318" i="1" s="1"/>
  <c r="J119" i="1"/>
  <c r="J317" i="1" s="1"/>
  <c r="J325" i="1" l="1"/>
  <c r="J326" i="1" s="1"/>
  <c r="J327" i="1" s="1"/>
</calcChain>
</file>

<file path=xl/sharedStrings.xml><?xml version="1.0" encoding="utf-8"?>
<sst xmlns="http://schemas.openxmlformats.org/spreadsheetml/2006/main" count="298" uniqueCount="151">
  <si>
    <t>Investitor:</t>
  </si>
  <si>
    <t>GRAD DELNICE</t>
  </si>
  <si>
    <t>Trg 138. brigada HV-a</t>
  </si>
  <si>
    <t>OIB 03944325629</t>
  </si>
  <si>
    <t>Građevina::</t>
  </si>
  <si>
    <t>SANACIJA KROVIŠTA</t>
  </si>
  <si>
    <t>TZ DELNICE, Luzjanska 47</t>
  </si>
  <si>
    <t>T R O Š K O V N I K   R A D O V A</t>
  </si>
  <si>
    <t>Ožujak, 2019. godine</t>
  </si>
  <si>
    <t>Dom Konzalting, d.o.o.</t>
  </si>
  <si>
    <t>Tehničk opis namjeravanog zahvata</t>
  </si>
  <si>
    <t>Prednetna građevina nalazi see neposredno uz državnu cestu D3 tj. U Lujzinskoj cesti br. 47. Građena je u 19. stoljeću, po procjeni projektanta dvadesetih (20) godina prošlog stoljeća.</t>
  </si>
  <si>
    <t xml:space="preserve">Ista je izvedena nepravilnog oblika, širine 14,50  m sa prednje strane ulice, dubine 13,0 m i 12,60 m sa stražnje strane ulice. </t>
  </si>
  <si>
    <t>Dograđena otvorena terasa tlocrtnih je dimenzija 3,10 mx 3,30 m.</t>
  </si>
  <si>
    <t>Visina sljemena krova je oko 9,80 m, a donje podrožniice 6,85 m.</t>
  </si>
  <si>
    <t>Na prednjem dijelu krovne konstrukcije nalazi se krovna zidna zidana istaka širinee 5,0 m, sa balkonom i dvostrešnim krovićem koji je okomit na glavno krovište te dvije manje krovne vidjelice sa jednostrešnim padom krovne konstrukcije.</t>
  </si>
  <si>
    <t>Sa stražnje strane dograđene su pomoćne prostorije sa ravnim krovom, a na krovnoj ravni nalazi se jedna centralna krovna vidjelica sa dvostrešnim krovićem i izlaskom na terasu te dvije manje sa ravnim i dvostrešnim krovićem.</t>
  </si>
  <si>
    <t>Građevina se sastoji od podruma, prizemlja i potkrovlja, izgađena je na kamenim temeljima nosivim zidovima od pune opeke i kamena, sa drvenom stropnom konstrukcijom te dvostrešnim krovom konstrukciojom od četinarske građe koja je paralelna sa državnom cestom.</t>
  </si>
  <si>
    <t>U prizemlju građevine nalaze se uredi turističke zajednice grada Delnica i stambeni prostor, a u potkrovlju građevine poslovni prostor.</t>
  </si>
  <si>
    <t>Čitava građevina u lošem je stanju, otpada dašćani opšav sa bočnog pročelja, završna žbuka je oštećena i ljušti se, u zaključku jako je loše održvana.</t>
  </si>
  <si>
    <t>Pokrov na krovu je ravni falcani  pocinčani lim postavljen na krovne letve. Pokrov je u raspadajućem stanju, na svim opšavima procuruje voda, šupljikav je od dotrajalosti, obostrano korodiran.</t>
  </si>
  <si>
    <t>Zbog procurivanja oborina došlo je do truljenja čitave krovne konstrukcije koja je konstruktivno nepravilno napravljenja (razmak rogova oko 120 cm) te je potrebna kompletna zamjena konstrukcije i pokrova.</t>
  </si>
  <si>
    <t>U potkrovlju građevine nalaze se stambeni prostori te se preporuča radove izvoditi ljetnim  mjesecima uz praćenje vremenske prognoze.</t>
  </si>
  <si>
    <t>Iz istih razloga biti će otežano izvoditi radove jer su kosi djelovi stambenog prostora povezani sa rogovima krovne konstrukcije.</t>
  </si>
  <si>
    <t>Prilikom izvođenja radova na zamjeni krovne konstrukcije doći će do oštećenja podgleda unutrašnjeg dijela stambenog prostora.</t>
  </si>
  <si>
    <t>Prije početka radova potrebno je zaštititi unutarnji stambeni prostor PVC folijama , "podšprajcati" stropne grede, te osigurati nesmetan pristup do mjesta rada.</t>
  </si>
  <si>
    <t>Prilikom izvođenja radovana prednjom bočnoj desnoj fasadi potrebno je napraviti crijevnu skelu koja će biti izvedena sa svim ukrutama, zaštitama i pričvršćenjima.</t>
  </si>
  <si>
    <t>Obzirom da se građevina nalazi u centru grada Delnica potrebno je dodatno osigurati ulaze u stambene i poslovne prostore (tunelski prolazi).</t>
  </si>
  <si>
    <t>Također, prije izvođenja radova na zamjenii krovne konstrukcije (rogova), budući da se demonstriraju kosi djelovi stropova, isključiti električnu energiju.</t>
  </si>
  <si>
    <t>Prilikom izvođenja radova kablove je potrebno odspojiti te nakon izvedbe radova ponovno spojiti u prvobitno stanje.</t>
  </si>
  <si>
    <t>Pretpostavka je da postojeća instalacija struje ne zadovoljava, te ukoliko se utvrdi da je neispravna i dotrajala istu bi trebali zamijeniti stanari tog prostora.</t>
  </si>
  <si>
    <t xml:space="preserve">ZAKLJUČAK: Prije izvođenja radova na zamjeni pokrova krovne konstrukcije doći će neminovno do oštećenja kosih djelova stropova i krovnih nadzidaka potkrovlja. </t>
  </si>
  <si>
    <t>I</t>
  </si>
  <si>
    <t>PRIPREMNI RADOVI</t>
  </si>
  <si>
    <t>1.</t>
  </si>
  <si>
    <t>Izvedba pripremnih radova na gradilištu obzirom da se građevinski radovi izvode izvan građevine - organiacija privremenog odlagališta te otpadnog materijala i novog građ. Materijala unutar ograđenog vanjskog prostora gradilišta</t>
  </si>
  <si>
    <t>Obračun po satu</t>
  </si>
  <si>
    <t>radnik VKV</t>
  </si>
  <si>
    <t>sati</t>
  </si>
  <si>
    <t>radnik KV</t>
  </si>
  <si>
    <t>radnik NKV</t>
  </si>
  <si>
    <t>2.</t>
  </si>
  <si>
    <t>Dovoz, postava, skidanje i odvoz privremene zaštitne ograde oko gradilišta. Ogradu izvesti na način da zadovoljava potrebe zaštite na radu i zaštite izvednih radova, opreme i materijala od otučenja ili uništenja. Ogradu izvesti od panel ploča ili slično, visine 2,0 m i višta. Ciijena po 1 m1 izvedene ograde, uključivo sa svim potrebnim elementima. Uvid u stanje na samome mjestu</t>
  </si>
  <si>
    <t>Obračun po m</t>
  </si>
  <si>
    <t>m</t>
  </si>
  <si>
    <t>3.</t>
  </si>
  <si>
    <t>Obračun po m2</t>
  </si>
  <si>
    <t>m2</t>
  </si>
  <si>
    <t>4.</t>
  </si>
  <si>
    <t xml:space="preserve">Obračun po m2 ortogonalne projekcije </t>
  </si>
  <si>
    <t>5.</t>
  </si>
  <si>
    <t>Čišćenje tavanskog prostora od starih stvari, ampera, lavora, pvc folije sa utovarom i odvozom na trajnu deponiju</t>
  </si>
  <si>
    <t>I  UKUPNO:</t>
  </si>
  <si>
    <t>II</t>
  </si>
  <si>
    <t xml:space="preserve"> DEMONTAŽE I RUŠENJA</t>
  </si>
  <si>
    <t xml:space="preserve">1. </t>
  </si>
  <si>
    <t xml:space="preserve">Demontaža limenog pokrova od falcanog ravnog lima sa svim opšavima dimnjaka, vjetrovnih lajsni, uzazidnog lima, krovnih vidjelica i kućica sa utovarom i odvozom na trajnu deponiju. </t>
  </si>
  <si>
    <t>Demontaža krovnih letvi 8/3 cm sa rogova krovne konstrukcije sa utovarom i odvozom na trajnu deponiju.</t>
  </si>
  <si>
    <t>Obračun po m2 ortogonalne projekcije</t>
  </si>
  <si>
    <t xml:space="preserve">Demontaža svih krovnih vidjelica i krovnih kućica izvedenih od drvene građe sa utovarom i odvozom na trajnu deponiju. </t>
  </si>
  <si>
    <t>Obračun po kompletu kućice bez obzira na veličinu</t>
  </si>
  <si>
    <t>kompl</t>
  </si>
  <si>
    <t>6.</t>
  </si>
  <si>
    <t xml:space="preserve">Pažljiva demontaža dvostrešne krovne konstrukcije kompletno sa rogovima, stupovima i podružnicama, sa utovarom i odvozom na trajnu deponiju. Prilikom otvaranja slojeva krovne konstrukcije obratiti pažnju na trulost nadzidnih greda te ukoliko iste zadovoljavaju, mijenjati samo završetke krova. </t>
  </si>
  <si>
    <t>7.</t>
  </si>
  <si>
    <t>Demontaža dimnovodnih kanala 1,2 m ispod dimnjačkih kapa sa utovarom i odvozom stare opeke na trajnu deponiju. Dimenzije dimnjaka 64/40 cm.</t>
  </si>
  <si>
    <t>Obračun po komadu dimnjaka</t>
  </si>
  <si>
    <t>kom</t>
  </si>
  <si>
    <t>8.</t>
  </si>
  <si>
    <t xml:space="preserve">Pažljiva demontaža prozora i vrata krovnih kućica i balkonskih otvora sa deponiranjem na gradilišnu deponiju. </t>
  </si>
  <si>
    <t>Obračun po komadu bez obzira na veličinu</t>
  </si>
  <si>
    <t>II  UKUPNO:</t>
  </si>
  <si>
    <t>III</t>
  </si>
  <si>
    <t xml:space="preserve"> TESARSKI RADOVI</t>
  </si>
  <si>
    <t>Izrada dvostrešne krovne konstrukcije od četinarske građe II klase kompletno sa spojnim i pričvrsnim materijalom. Stavka uključuje premazivanje drvene konstrukcije KEMOCID impregnacijom. Konstrukcija krova sastoji se od četiri (4) manje krovne vidjelice sa prozorskim otovorom</t>
  </si>
  <si>
    <t xml:space="preserve">140/100 </t>
  </si>
  <si>
    <t xml:space="preserve">kom </t>
  </si>
  <si>
    <t>180/100</t>
  </si>
  <si>
    <t>80/100</t>
  </si>
  <si>
    <t>80/205</t>
  </si>
  <si>
    <t>60/60</t>
  </si>
  <si>
    <t xml:space="preserve">Dobava i postava oplate krova od OSB PLOČA na pero utor, d=18 mm na krovnu konstrukciju </t>
  </si>
  <si>
    <t>Dobava i postava krovnih letava, kontra letava 5/5 cm i letva 8/5 cm na 50 cm. Stavka uključuje premazivanje letava antifungicidnim sredstvima</t>
  </si>
  <si>
    <t>Tesarska izrada krovnog veza od četinarske građe II klase na prednjem pročelju komplet prema postojećem stanju. Krovni vez oslonjen je na donju podružnicu krovne vidjelice, sa kosnicima na fasadi i kosnicima upetim na krajnje rogove zidne istake. Širina zidne istake 5,0 m, visina sljemena mjereno od vezne grede iznosi oko 2,30 m i sastoji se od tri (3) profilirane grede.</t>
  </si>
  <si>
    <t>Obračun po kompletu</t>
  </si>
  <si>
    <t>III   UKUPNO:</t>
  </si>
  <si>
    <t>IV</t>
  </si>
  <si>
    <t xml:space="preserve"> ZIDARSKI RADOVI</t>
  </si>
  <si>
    <t>Preziđivanje dimnovodnih kanala punom opekom NF u cementnom mortu komplet sa svom potrebnom radnom skelom. Dimenzije dimnjaka 64/40 cm</t>
  </si>
  <si>
    <t>Podziđivanje spojeva krovne konstrukcije i zidova potkrovlja punom opekom NF u vpc mortu</t>
  </si>
  <si>
    <t>Izrada dimnjačke kape betonom kvalitete C 25/30 uključivo svu potrebnu oplatu i armaturu  Q188. Dimenzije dimnjaka 64/40 cm</t>
  </si>
  <si>
    <t xml:space="preserve">Obračun po komadu </t>
  </si>
  <si>
    <t>Ugradnja stare drvene i pvc stolarije na novoizgrađene krovne vidjelice komplet sa svim potrebnim lajsnama</t>
  </si>
  <si>
    <t>Obračun po komadu ugrađene stolarije bez obzira na veličinu</t>
  </si>
  <si>
    <t>Dobava i ugrradnja termoizolacije kosih djelova krovne konstrukcije sa mineralnom vunom debljine 16 cm komplet sa ugradnjom parne brane i parapropusne folije. Izolacija se postavlja između rogova krovne konstrukcije, sa donje strane parna brana, a sa gornje vodonepropusna folija (radove plaćaju stanari)</t>
  </si>
  <si>
    <t>Gletanje unutarnjih krovnih djelova stropne konstrukcije glet masom 2x sa ugradnjom staklene mrežice (radove plaćaju stanari)</t>
  </si>
  <si>
    <t>Dobava i ugradnja gips kartonskih ploča d= 12,5 mm kompletno sa izradom podkonstrukcije od aluminijskih pofila (radove plaćaju stanari)</t>
  </si>
  <si>
    <t>IV  UKUPNO:</t>
  </si>
  <si>
    <t xml:space="preserve">V </t>
  </si>
  <si>
    <t>LIČILAČKI RADOVI</t>
  </si>
  <si>
    <t>Krečenje kosih djelova stropne konstrukcije poludisperzivnom bojom 2x (radove plaćaju stanari)</t>
  </si>
  <si>
    <t>V  UKUPNO:</t>
  </si>
  <si>
    <t>VI</t>
  </si>
  <si>
    <t>LIMARSKI RADOVI</t>
  </si>
  <si>
    <t>Nabava, doprema i ugradnja profiliranog trapeznog pocinčanog lima u boji d=0,55 mm, T 35 sa ugrađenim zaštitnim filcom sa unutarnje strane lima uključivo sav spojni i pričvrsni materijal</t>
  </si>
  <si>
    <t>Dobava i ugradnja ravnog pocinčanog lima u boji d=0,55 mm na ravne dijelove krovnih vidjelica i kućica, uključivo sav spojni i pričvrsni mateijal. Ravni lim ugrađuje se na bočne stranice krovnih kućica</t>
  </si>
  <si>
    <t>Izrada vjetrovnih lajsni od pocinčanog lima u boji razvijene širine 50 cm, debljine 0,55 mm. Izvodi se opšav čitavog presjeka krovne konstrukcije uključivo završni rog</t>
  </si>
  <si>
    <t>Obračun po komadu</t>
  </si>
  <si>
    <t xml:space="preserve">Nabava, doprema i ugradnja horizontalnog i dijela vertikalnog oluka od pocinčanog lima u boji, kompet sa svim pričvrsnim i spojnim priborom /kuke od plosnog željeza 6 mm/30 mm, obujmice, labuđe vratove, izljevna koljena/ </t>
  </si>
  <si>
    <t xml:space="preserve">horizontalni </t>
  </si>
  <si>
    <t xml:space="preserve">vertikalni </t>
  </si>
  <si>
    <t>Izrada sljemenog opšava od pocinčanog lima u boji rš 60 cm komplet sa svim spojnim i pričvrsnim materijalima</t>
  </si>
  <si>
    <t>Izrada uzazidnog lima na spoju dvostrešnog krova i pročelja građevine od pocinčanog lima u boji rš. 50 cm</t>
  </si>
  <si>
    <t>Dobava i izrada prozorskih klupčica od pocinčanog ima u bojid=0,55 mm rš do 30 cm</t>
  </si>
  <si>
    <t>VI  UKUPNO:</t>
  </si>
  <si>
    <t>VII</t>
  </si>
  <si>
    <t>OSTALI RADOVI</t>
  </si>
  <si>
    <t>Ispitivanje elektroinstalacija sa izdavanjem atesta o ispravnosti</t>
  </si>
  <si>
    <t>VII  UKUPNO:</t>
  </si>
  <si>
    <t>REKAPITULACIJA:</t>
  </si>
  <si>
    <t xml:space="preserve">PRIPREMNI RADOVI </t>
  </si>
  <si>
    <t>.........................................................................................</t>
  </si>
  <si>
    <t>DEMONTAŽE I RUŠENJA</t>
  </si>
  <si>
    <t>.........................................................................</t>
  </si>
  <si>
    <t xml:space="preserve">TESARSKI RADOVI </t>
  </si>
  <si>
    <t>ZIDARSKI RADOVI</t>
  </si>
  <si>
    <t>V</t>
  </si>
  <si>
    <t>UKUPNO:</t>
  </si>
  <si>
    <t>PDV 25%:</t>
  </si>
  <si>
    <t>SVEUKUPNO:</t>
  </si>
  <si>
    <t>Jed.mjera</t>
  </si>
  <si>
    <t>Količina</t>
  </si>
  <si>
    <t>Cijena</t>
  </si>
  <si>
    <t>Ukupno</t>
  </si>
  <si>
    <t xml:space="preserve">Doprema na gradilište, montaža, demontaža i odvos sa gradilišta cijevne krovne skele u svemu prema opisu iz uvjeta za izvođenje radova. </t>
  </si>
  <si>
    <t>Rok korištenja do 30 dana - skela visine do 10 m, razmak stupova do 2 m. Pod - radni prostor skele izvesti od mosnica, a iznad poda izvesti punu dašćanu ogradu visine 20 cm kako bi se spriječio pad materijala na prolaznike. S vanjske strane skela mora biti prekrivena zaštitnim platnom da se spriječi pad prašine i sitnih krhotina na priolaznike - putnike i stanare. Po kompletnoj visini skele omogućiti vertikalnu komunikaciju ljestvama. Sidrenjem u objekt skela se mora osigurati od prevrtanja. Potrebno je izvesti ukrućenje skele te je uzemljiti - osigurati od udara groma, odnosno srujnog udara. Ovom stavkom predviđa postava skele na po dvije strane objekta (u L oblik. Dulja strana objekta + zabatna strana). Cijenom obuhvatiti demontažu i premještanje skele na druge dvije strane objekta te njenu montažu i učvršćivanje, kao i premještanje na drugu zgradu.</t>
  </si>
  <si>
    <t xml:space="preserve">Doprema na gradilište, postava i rasklapanje i odvoz sa gradilišta skele tunela šir. 2,50 m, vis. Do 3,50 m, na pješačkim prolazima  (ulaz u TZ i u stambeni prostor). Istu izraditi od bešavnih cijevi sa horizontalnim ukrutama. Pokrov izraditi od dva reda mosnica koje se postavljaju jedna preko druge tako da drugi red pokriva rešetke prvog reda. Oblaganje bočnih strana skele tunela i ograde daskama 24 mm. </t>
  </si>
  <si>
    <t>komplet</t>
  </si>
  <si>
    <t>Demontaža horizontalnih i  dijela vertikalnih oluka sa utovarom i odvozom na trajnu deponiju</t>
  </si>
  <si>
    <t xml:space="preserve">Obračun po m2 </t>
  </si>
  <si>
    <t>Pažljiva demontaža slojeva stropa i kosih dijelova krova stambenog dijela potkrovlja (gips ploče, brodski pod, lamperija) sa prienosom na trajnu deponiju. Prilikom demontaže obratiti pažnju na kablove električne energijje koji će se nakon izvedbe vratiti u prvobitno stanje</t>
  </si>
  <si>
    <t>Stavka podrazumijeva izradu ravnih krovnih vidjelica komplet sa formiranim prozorskim i vratnim otvorima kao postojeća stolarija. Stavka podrazumijeva obradu peta rogova te obradu vanjskih rogova</t>
  </si>
  <si>
    <t>Nabava, doprema i ugradnja završne daske, vjetrovne lajsne na krajnje rogove r.š. 15 cm. Stavka uključuje premazivanje lajsni antifungicidnim sredstvom</t>
  </si>
  <si>
    <t>Nabava, doprema i ugradnja brodskog poda lamperijski profil debljine 19 mm na vidljive djelove krovne konstrukcije. Stavka uključuje premazivanje brodskog poda antifungicidnim sredstvima.</t>
  </si>
  <si>
    <t>Ličenje vidljivih djelova krovne konstrukcije lazurnom temeljnom bojom 2x. Prije ličenje drvenih površina izvršiti premaz slojem impregnacije .</t>
  </si>
  <si>
    <t xml:space="preserve">Izrada opšava dimnjaka od pocinčanog lima u boji d=0,55 mm dimenzije dim 64/40 cm </t>
  </si>
  <si>
    <t>Oštećanja će se dogoditi prilikom zamjene krovne konstrukcije te je stoga potrebno upoznati stanare i pronaći kompromisno rješenje u pogledu troškova nastalih na zamjenii prokrova i krovne konstrukcije.</t>
  </si>
  <si>
    <t>Izrada elektroinstalacije u kosi dio stropnih ravni unutarnjeg dijela potkrovlja komplet sa svim spojnim i pričvrsnim materijalom. Demontirana instalacija struje, nakon izvedenih radova na zamjeni rogova krovne konstrukcije ponovo se ugrađuju u presjek krova, ako zadovoljava. Ukoliko ne zadovoljava stavka podrazumijeva dobavu i ugradnju nove instalacije samo na dijelu stropova potkrovlja(radove snose stanari)</t>
  </si>
  <si>
    <t>Prilog broj 2.</t>
  </si>
  <si>
    <t>Mjesto i datum</t>
  </si>
  <si>
    <t>Ponuditelj</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</si>
</sst>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Red]#,##0.00"/>
  </numFmts>
  <fonts count="7" x14ac:knownFonts="1">
    <font>
      <sz val="11"/>
      <color theme="1"/>
      <name val="Calibri"/>
      <family val="2"/>
      <charset val="238"/>
      <scheme val="minor"/>
    </font>
    <font>
      <b/>
      <sz val="11"/>
      <color theme="1"/>
      <name val="Calibri"/>
      <family val="2"/>
      <charset val="238"/>
      <scheme val="minor"/>
    </font>
    <font>
      <b/>
      <sz val="12"/>
      <color theme="1"/>
      <name val="Calibri"/>
      <family val="2"/>
      <charset val="238"/>
      <scheme val="minor"/>
    </font>
    <font>
      <b/>
      <sz val="14"/>
      <color theme="1"/>
      <name val="Calibri"/>
      <family val="2"/>
      <charset val="238"/>
      <scheme val="minor"/>
    </font>
    <font>
      <b/>
      <sz val="10"/>
      <color theme="1"/>
      <name val="Calibri"/>
      <family val="2"/>
      <charset val="238"/>
      <scheme val="minor"/>
    </font>
    <font>
      <b/>
      <u/>
      <sz val="11"/>
      <color theme="1"/>
      <name val="Calibri"/>
      <family val="2"/>
      <charset val="238"/>
      <scheme val="minor"/>
    </font>
    <font>
      <sz val="11"/>
      <color theme="2" tint="-9.9978637043366805E-2"/>
      <name val="Calibri"/>
      <family val="2"/>
      <charset val="238"/>
      <scheme val="minor"/>
    </font>
  </fonts>
  <fills count="7">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0" tint="-0.249977111117893"/>
        <bgColor indexed="64"/>
      </patternFill>
    </fill>
  </fills>
  <borders count="6">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4">
    <xf numFmtId="0" fontId="0" fillId="0" borderId="0" xfId="0"/>
    <xf numFmtId="0" fontId="1" fillId="0" borderId="0" xfId="0" applyFont="1"/>
    <xf numFmtId="0" fontId="4" fillId="0" borderId="0" xfId="0" applyFont="1"/>
    <xf numFmtId="0" fontId="5" fillId="0" borderId="0" xfId="0" applyFont="1"/>
    <xf numFmtId="0" fontId="0" fillId="0" borderId="0" xfId="0" applyAlignment="1">
      <alignment wrapText="1"/>
    </xf>
    <xf numFmtId="0" fontId="0" fillId="0" borderId="0" xfId="0" applyAlignment="1">
      <alignment horizontal="left" vertical="top" wrapText="1"/>
    </xf>
    <xf numFmtId="0" fontId="3" fillId="0" borderId="0" xfId="0" applyFont="1"/>
    <xf numFmtId="0" fontId="0" fillId="0" borderId="0" xfId="0" applyAlignment="1">
      <alignment horizontal="center" vertical="top"/>
    </xf>
    <xf numFmtId="0" fontId="0" fillId="0" borderId="0" xfId="0" applyAlignment="1">
      <alignment horizontal="center" vertical="top" wrapText="1"/>
    </xf>
    <xf numFmtId="164" fontId="0" fillId="0" borderId="0" xfId="0" applyNumberFormat="1"/>
    <xf numFmtId="164" fontId="0" fillId="0" borderId="0" xfId="0" applyNumberFormat="1" applyAlignment="1">
      <alignment wrapText="1"/>
    </xf>
    <xf numFmtId="0" fontId="2" fillId="0" borderId="0" xfId="0" applyFont="1"/>
    <xf numFmtId="0" fontId="0" fillId="0" borderId="0" xfId="0" applyBorder="1" applyAlignment="1">
      <alignment horizontal="center" vertical="top"/>
    </xf>
    <xf numFmtId="0" fontId="0" fillId="0" borderId="0" xfId="0" applyBorder="1"/>
    <xf numFmtId="164" fontId="0" fillId="0" borderId="0" xfId="0" applyNumberFormat="1" applyBorder="1"/>
    <xf numFmtId="164" fontId="1" fillId="0" borderId="0" xfId="0" applyNumberFormat="1" applyFont="1"/>
    <xf numFmtId="0" fontId="0" fillId="2" borderId="5" xfId="0" applyFill="1" applyBorder="1"/>
    <xf numFmtId="164" fontId="0" fillId="2" borderId="2" xfId="0" applyNumberFormat="1" applyFill="1" applyBorder="1"/>
    <xf numFmtId="164" fontId="0" fillId="2" borderId="5" xfId="0" applyNumberFormat="1" applyFill="1" applyBorder="1"/>
    <xf numFmtId="0" fontId="6" fillId="2" borderId="3" xfId="0" applyFont="1" applyFill="1" applyBorder="1" applyAlignment="1">
      <alignment horizontal="center" vertical="top"/>
    </xf>
    <xf numFmtId="0" fontId="6" fillId="2" borderId="2" xfId="0" applyFont="1" applyFill="1" applyBorder="1" applyAlignment="1">
      <alignment horizontal="center" vertical="top"/>
    </xf>
    <xf numFmtId="0" fontId="6" fillId="2" borderId="4" xfId="0" applyFont="1" applyFill="1" applyBorder="1" applyAlignment="1">
      <alignment horizontal="center" vertical="top"/>
    </xf>
    <xf numFmtId="0" fontId="0" fillId="0" borderId="0" xfId="0" applyAlignment="1">
      <alignment horizontal="right"/>
    </xf>
    <xf numFmtId="0" fontId="0" fillId="2" borderId="5" xfId="0" applyFill="1" applyBorder="1" applyAlignment="1">
      <alignment horizontal="right"/>
    </xf>
    <xf numFmtId="0" fontId="0" fillId="0" borderId="0" xfId="0" applyAlignment="1">
      <alignment horizontal="right" wrapText="1"/>
    </xf>
    <xf numFmtId="0" fontId="0" fillId="0" borderId="0" xfId="0" applyBorder="1" applyAlignment="1">
      <alignment horizontal="right"/>
    </xf>
    <xf numFmtId="0" fontId="1" fillId="0" borderId="0" xfId="0" applyFont="1" applyBorder="1" applyAlignment="1">
      <alignment horizontal="center"/>
    </xf>
    <xf numFmtId="0" fontId="0" fillId="4" borderId="1" xfId="0" applyFill="1" applyBorder="1" applyAlignment="1">
      <alignment horizontal="center" vertical="top"/>
    </xf>
    <xf numFmtId="0" fontId="0" fillId="4" borderId="1" xfId="0" applyFill="1" applyBorder="1"/>
    <xf numFmtId="0" fontId="0" fillId="4" borderId="1" xfId="0" applyFill="1" applyBorder="1" applyAlignment="1">
      <alignment horizontal="right"/>
    </xf>
    <xf numFmtId="164" fontId="0" fillId="4" borderId="1" xfId="0" applyNumberFormat="1" applyFill="1" applyBorder="1"/>
    <xf numFmtId="0" fontId="0" fillId="3" borderId="2" xfId="0" applyFill="1" applyBorder="1" applyAlignment="1">
      <alignment horizontal="center" vertical="top"/>
    </xf>
    <xf numFmtId="0" fontId="0" fillId="3" borderId="2" xfId="0" applyFill="1" applyBorder="1"/>
    <xf numFmtId="0" fontId="0" fillId="3" borderId="2" xfId="0" applyFill="1" applyBorder="1" applyAlignment="1">
      <alignment horizontal="right"/>
    </xf>
    <xf numFmtId="164" fontId="0" fillId="3" borderId="2" xfId="0" applyNumberFormat="1" applyFill="1" applyBorder="1"/>
    <xf numFmtId="0" fontId="0" fillId="5" borderId="1" xfId="0" applyFill="1" applyBorder="1" applyAlignment="1">
      <alignment horizontal="center" vertical="top"/>
    </xf>
    <xf numFmtId="0" fontId="0" fillId="5" borderId="1" xfId="0" applyFill="1" applyBorder="1"/>
    <xf numFmtId="0" fontId="0" fillId="5" borderId="1" xfId="0" applyFill="1" applyBorder="1" applyAlignment="1">
      <alignment horizontal="right"/>
    </xf>
    <xf numFmtId="164" fontId="0" fillId="5" borderId="1" xfId="0" applyNumberFormat="1" applyFill="1" applyBorder="1"/>
    <xf numFmtId="0" fontId="1" fillId="6" borderId="0" xfId="0" applyFont="1" applyFill="1" applyAlignment="1">
      <alignment horizontal="center" vertical="top"/>
    </xf>
    <xf numFmtId="0" fontId="1" fillId="6" borderId="0" xfId="0" applyFont="1" applyFill="1"/>
    <xf numFmtId="0" fontId="0" fillId="6" borderId="0" xfId="0" applyFill="1"/>
    <xf numFmtId="0" fontId="0" fillId="6" borderId="0" xfId="0" applyFill="1" applyAlignment="1">
      <alignment horizontal="right"/>
    </xf>
    <xf numFmtId="164" fontId="0" fillId="6" borderId="0" xfId="0" applyNumberFormat="1" applyFill="1"/>
    <xf numFmtId="0" fontId="0" fillId="0" borderId="0" xfId="0"/>
    <xf numFmtId="164" fontId="1" fillId="4" borderId="1" xfId="0" applyNumberFormat="1" applyFont="1" applyFill="1" applyBorder="1" applyAlignment="1">
      <alignment horizontal="center"/>
    </xf>
    <xf numFmtId="0" fontId="0" fillId="0" borderId="0" xfId="0" applyAlignment="1">
      <alignment horizontal="left" vertical="top" wrapText="1"/>
    </xf>
    <xf numFmtId="0" fontId="1" fillId="4" borderId="1" xfId="0" applyFont="1" applyFill="1" applyBorder="1" applyAlignment="1">
      <alignment horizontal="center"/>
    </xf>
    <xf numFmtId="0" fontId="0" fillId="0" borderId="0" xfId="0"/>
    <xf numFmtId="164" fontId="0" fillId="3" borderId="2" xfId="0" applyNumberFormat="1" applyFill="1" applyBorder="1" applyAlignment="1">
      <alignment horizontal="center"/>
    </xf>
    <xf numFmtId="164" fontId="1" fillId="5" borderId="1" xfId="0" applyNumberFormat="1" applyFont="1" applyFill="1" applyBorder="1" applyAlignment="1">
      <alignment horizontal="center"/>
    </xf>
    <xf numFmtId="0" fontId="2" fillId="0" borderId="0" xfId="0" applyFont="1" applyAlignment="1">
      <alignment horizontal="center" vertical="center"/>
    </xf>
    <xf numFmtId="0" fontId="0" fillId="0" borderId="0" xfId="0" applyAlignment="1">
      <alignment horizontal="center"/>
    </xf>
    <xf numFmtId="0" fontId="1"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0"/>
  <sheetViews>
    <sheetView tabSelected="1" topLeftCell="A264" workbookViewId="0">
      <selection activeCell="B336" sqref="B336:J343"/>
    </sheetView>
  </sheetViews>
  <sheetFormatPr defaultRowHeight="15" x14ac:dyDescent="0.25"/>
  <cols>
    <col min="1" max="1" width="4" style="7" customWidth="1"/>
    <col min="6" max="6" width="8.85546875" style="22"/>
    <col min="7" max="7" width="7.5703125" customWidth="1"/>
    <col min="8" max="8" width="7.7109375" style="9" customWidth="1"/>
    <col min="9" max="9" width="9.140625" style="9" customWidth="1"/>
    <col min="10" max="10" width="11.5703125" style="9" customWidth="1"/>
  </cols>
  <sheetData>
    <row r="1" spans="2:4" x14ac:dyDescent="0.25">
      <c r="B1" s="53" t="s">
        <v>148</v>
      </c>
      <c r="C1" s="53"/>
      <c r="D1" s="53"/>
    </row>
    <row r="2" spans="2:4" x14ac:dyDescent="0.25">
      <c r="B2" s="2" t="s">
        <v>0</v>
      </c>
      <c r="C2" s="1" t="s">
        <v>1</v>
      </c>
      <c r="D2" s="1"/>
    </row>
    <row r="3" spans="2:4" x14ac:dyDescent="0.25">
      <c r="C3" t="s">
        <v>2</v>
      </c>
    </row>
    <row r="4" spans="2:4" x14ac:dyDescent="0.25">
      <c r="C4" t="s">
        <v>3</v>
      </c>
    </row>
    <row r="5" spans="2:4" x14ac:dyDescent="0.25">
      <c r="B5" s="2" t="s">
        <v>4</v>
      </c>
      <c r="C5" t="s">
        <v>5</v>
      </c>
    </row>
    <row r="6" spans="2:4" x14ac:dyDescent="0.25">
      <c r="C6" t="s">
        <v>6</v>
      </c>
    </row>
    <row r="17" spans="2:10" x14ac:dyDescent="0.25">
      <c r="B17" s="48"/>
      <c r="C17" s="48"/>
      <c r="D17" s="48"/>
      <c r="E17" s="48"/>
      <c r="F17" s="48"/>
      <c r="G17" s="48"/>
      <c r="H17" s="48"/>
      <c r="I17" s="48"/>
      <c r="J17" s="48"/>
    </row>
    <row r="21" spans="2:10" ht="15.75" x14ac:dyDescent="0.25">
      <c r="B21" s="51" t="s">
        <v>7</v>
      </c>
      <c r="C21" s="51"/>
      <c r="D21" s="51"/>
      <c r="E21" s="51"/>
      <c r="F21" s="51"/>
      <c r="G21" s="51"/>
      <c r="H21" s="51"/>
      <c r="I21" s="51"/>
      <c r="J21" s="51"/>
    </row>
    <row r="48" spans="2:8" x14ac:dyDescent="0.25">
      <c r="B48" t="s">
        <v>8</v>
      </c>
      <c r="H48" s="9" t="s">
        <v>9</v>
      </c>
    </row>
    <row r="51" spans="1:10" x14ac:dyDescent="0.25">
      <c r="B51" s="1" t="s">
        <v>0</v>
      </c>
      <c r="C51" s="1" t="s">
        <v>1</v>
      </c>
      <c r="D51" s="1"/>
    </row>
    <row r="52" spans="1:10" x14ac:dyDescent="0.25">
      <c r="C52" t="s">
        <v>2</v>
      </c>
    </row>
    <row r="53" spans="1:10" x14ac:dyDescent="0.25">
      <c r="C53" t="s">
        <v>3</v>
      </c>
    </row>
    <row r="55" spans="1:10" x14ac:dyDescent="0.25">
      <c r="B55" s="2" t="s">
        <v>4</v>
      </c>
      <c r="C55" t="s">
        <v>5</v>
      </c>
    </row>
    <row r="56" spans="1:10" x14ac:dyDescent="0.25">
      <c r="C56" t="s">
        <v>6</v>
      </c>
    </row>
    <row r="59" spans="1:10" x14ac:dyDescent="0.25">
      <c r="B59" s="3" t="s">
        <v>10</v>
      </c>
      <c r="C59" s="3"/>
      <c r="D59" s="3"/>
      <c r="E59" s="3"/>
    </row>
    <row r="61" spans="1:10" s="4" customFormat="1" ht="28.9" customHeight="1" x14ac:dyDescent="0.25">
      <c r="A61" s="8"/>
      <c r="B61" s="46" t="s">
        <v>11</v>
      </c>
      <c r="C61" s="46"/>
      <c r="D61" s="46"/>
      <c r="E61" s="46"/>
      <c r="F61" s="46"/>
      <c r="G61" s="46"/>
      <c r="H61" s="46"/>
      <c r="I61" s="46"/>
      <c r="J61" s="46"/>
    </row>
    <row r="62" spans="1:10" s="4" customFormat="1" ht="28.9" customHeight="1" x14ac:dyDescent="0.25">
      <c r="A62" s="8"/>
      <c r="B62" s="46" t="s">
        <v>12</v>
      </c>
      <c r="C62" s="46"/>
      <c r="D62" s="46"/>
      <c r="E62" s="46"/>
      <c r="F62" s="46"/>
      <c r="G62" s="46"/>
      <c r="H62" s="46"/>
      <c r="I62" s="46"/>
      <c r="J62" s="46"/>
    </row>
    <row r="63" spans="1:10" x14ac:dyDescent="0.25">
      <c r="B63" t="s">
        <v>13</v>
      </c>
    </row>
    <row r="64" spans="1:10" x14ac:dyDescent="0.25">
      <c r="B64" t="s">
        <v>14</v>
      </c>
    </row>
    <row r="65" spans="1:10" s="4" customFormat="1" ht="42.6" customHeight="1" x14ac:dyDescent="0.25">
      <c r="A65" s="8"/>
      <c r="B65" s="46" t="s">
        <v>15</v>
      </c>
      <c r="C65" s="46"/>
      <c r="D65" s="46"/>
      <c r="E65" s="46"/>
      <c r="F65" s="46"/>
      <c r="G65" s="46"/>
      <c r="H65" s="46"/>
      <c r="I65" s="46"/>
      <c r="J65" s="46"/>
    </row>
    <row r="66" spans="1:10" s="4" customFormat="1" ht="46.9" customHeight="1" x14ac:dyDescent="0.25">
      <c r="A66" s="8"/>
      <c r="B66" s="46" t="s">
        <v>16</v>
      </c>
      <c r="C66" s="46"/>
      <c r="D66" s="46"/>
      <c r="E66" s="46"/>
      <c r="F66" s="46"/>
      <c r="G66" s="46"/>
      <c r="H66" s="46"/>
      <c r="I66" s="46"/>
      <c r="J66" s="46"/>
    </row>
    <row r="67" spans="1:10" s="4" customFormat="1" ht="43.15" customHeight="1" x14ac:dyDescent="0.25">
      <c r="A67" s="8"/>
      <c r="B67" s="46" t="s">
        <v>17</v>
      </c>
      <c r="C67" s="46"/>
      <c r="D67" s="46"/>
      <c r="E67" s="46"/>
      <c r="F67" s="46"/>
      <c r="G67" s="46"/>
      <c r="H67" s="46"/>
      <c r="I67" s="46"/>
      <c r="J67" s="46"/>
    </row>
    <row r="68" spans="1:10" s="4" customFormat="1" ht="28.15" customHeight="1" x14ac:dyDescent="0.25">
      <c r="A68" s="8"/>
      <c r="B68" s="46" t="s">
        <v>18</v>
      </c>
      <c r="C68" s="46"/>
      <c r="D68" s="46"/>
      <c r="E68" s="46"/>
      <c r="F68" s="46"/>
      <c r="G68" s="46"/>
      <c r="H68" s="46"/>
      <c r="I68" s="46"/>
      <c r="J68" s="46"/>
    </row>
    <row r="69" spans="1:10" s="4" customFormat="1" ht="29.45" customHeight="1" x14ac:dyDescent="0.25">
      <c r="A69" s="8"/>
      <c r="B69" s="46" t="s">
        <v>19</v>
      </c>
      <c r="C69" s="46"/>
      <c r="D69" s="46"/>
      <c r="E69" s="46"/>
      <c r="F69" s="46"/>
      <c r="G69" s="46"/>
      <c r="H69" s="46"/>
      <c r="I69" s="46"/>
      <c r="J69" s="46"/>
    </row>
    <row r="70" spans="1:10" s="4" customFormat="1" ht="45" customHeight="1" x14ac:dyDescent="0.25">
      <c r="A70" s="8"/>
      <c r="B70" s="46" t="s">
        <v>20</v>
      </c>
      <c r="C70" s="46"/>
      <c r="D70" s="46"/>
      <c r="E70" s="46"/>
      <c r="F70" s="46"/>
      <c r="G70" s="46"/>
      <c r="H70" s="46"/>
      <c r="I70" s="46"/>
      <c r="J70" s="46"/>
    </row>
    <row r="71" spans="1:10" s="4" customFormat="1" ht="42.6" customHeight="1" x14ac:dyDescent="0.25">
      <c r="A71" s="8"/>
      <c r="B71" s="46" t="s">
        <v>21</v>
      </c>
      <c r="C71" s="46"/>
      <c r="D71" s="46"/>
      <c r="E71" s="46"/>
      <c r="F71" s="46"/>
      <c r="G71" s="46"/>
      <c r="H71" s="46"/>
      <c r="I71" s="46"/>
      <c r="J71" s="46"/>
    </row>
    <row r="72" spans="1:10" s="4" customFormat="1" ht="29.45" customHeight="1" x14ac:dyDescent="0.25">
      <c r="A72" s="8"/>
      <c r="B72" s="46" t="s">
        <v>22</v>
      </c>
      <c r="C72" s="46"/>
      <c r="D72" s="46"/>
      <c r="E72" s="46"/>
      <c r="F72" s="46"/>
      <c r="G72" s="46"/>
      <c r="H72" s="46"/>
      <c r="I72" s="46"/>
      <c r="J72" s="46"/>
    </row>
    <row r="73" spans="1:10" s="4" customFormat="1" ht="30" customHeight="1" x14ac:dyDescent="0.25">
      <c r="A73" s="8"/>
      <c r="B73" s="46" t="s">
        <v>23</v>
      </c>
      <c r="C73" s="46"/>
      <c r="D73" s="46"/>
      <c r="E73" s="46"/>
      <c r="F73" s="46"/>
      <c r="G73" s="46"/>
      <c r="H73" s="46"/>
      <c r="I73" s="46"/>
      <c r="J73" s="46"/>
    </row>
    <row r="74" spans="1:10" s="4" customFormat="1" ht="30.6" customHeight="1" x14ac:dyDescent="0.25">
      <c r="A74" s="8"/>
      <c r="B74" s="46" t="s">
        <v>24</v>
      </c>
      <c r="C74" s="46"/>
      <c r="D74" s="46"/>
      <c r="E74" s="46"/>
      <c r="F74" s="46"/>
      <c r="G74" s="46"/>
      <c r="H74" s="46"/>
      <c r="I74" s="46"/>
      <c r="J74" s="46"/>
    </row>
    <row r="75" spans="1:10" s="4" customFormat="1" ht="28.9" customHeight="1" x14ac:dyDescent="0.25">
      <c r="A75" s="8"/>
      <c r="B75" s="46" t="s">
        <v>25</v>
      </c>
      <c r="C75" s="46"/>
      <c r="D75" s="46"/>
      <c r="E75" s="46"/>
      <c r="F75" s="46"/>
      <c r="G75" s="46"/>
      <c r="H75" s="46"/>
      <c r="I75" s="46"/>
      <c r="J75" s="46"/>
    </row>
    <row r="76" spans="1:10" s="4" customFormat="1" ht="30" customHeight="1" x14ac:dyDescent="0.25">
      <c r="A76" s="8"/>
      <c r="B76" s="46" t="s">
        <v>26</v>
      </c>
      <c r="C76" s="46"/>
      <c r="D76" s="46"/>
      <c r="E76" s="46"/>
      <c r="F76" s="46"/>
      <c r="G76" s="46"/>
      <c r="H76" s="46"/>
      <c r="I76" s="46"/>
      <c r="J76" s="46"/>
    </row>
    <row r="77" spans="1:10" s="4" customFormat="1" ht="30" customHeight="1" x14ac:dyDescent="0.25">
      <c r="A77" s="8"/>
      <c r="B77" s="46" t="s">
        <v>27</v>
      </c>
      <c r="C77" s="46"/>
      <c r="D77" s="46"/>
      <c r="E77" s="46"/>
      <c r="F77" s="46"/>
      <c r="G77" s="46"/>
      <c r="H77" s="46"/>
      <c r="I77" s="46"/>
      <c r="J77" s="46"/>
    </row>
    <row r="78" spans="1:10" s="4" customFormat="1" ht="29.45" customHeight="1" x14ac:dyDescent="0.25">
      <c r="A78" s="8"/>
      <c r="B78" s="46" t="s">
        <v>28</v>
      </c>
      <c r="C78" s="46"/>
      <c r="D78" s="46"/>
      <c r="E78" s="46"/>
      <c r="F78" s="46"/>
      <c r="G78" s="46"/>
      <c r="H78" s="46"/>
      <c r="I78" s="46"/>
      <c r="J78" s="46"/>
    </row>
    <row r="79" spans="1:10" s="4" customFormat="1" ht="28.9" customHeight="1" x14ac:dyDescent="0.25">
      <c r="A79" s="8"/>
      <c r="B79" s="46" t="s">
        <v>29</v>
      </c>
      <c r="C79" s="46"/>
      <c r="D79" s="46"/>
      <c r="E79" s="46"/>
      <c r="F79" s="46"/>
      <c r="G79" s="46"/>
      <c r="H79" s="46"/>
      <c r="I79" s="46"/>
      <c r="J79" s="46"/>
    </row>
    <row r="80" spans="1:10" s="4" customFormat="1" ht="28.9" customHeight="1" x14ac:dyDescent="0.25">
      <c r="A80" s="8"/>
      <c r="B80" s="46" t="s">
        <v>30</v>
      </c>
      <c r="C80" s="46"/>
      <c r="D80" s="46"/>
      <c r="E80" s="46"/>
      <c r="F80" s="46"/>
      <c r="G80" s="46"/>
      <c r="H80" s="46"/>
      <c r="I80" s="46"/>
      <c r="J80" s="46"/>
    </row>
    <row r="82" spans="1:10" s="4" customFormat="1" ht="28.9" customHeight="1" x14ac:dyDescent="0.25">
      <c r="A82" s="8"/>
      <c r="B82" s="46" t="s">
        <v>31</v>
      </c>
      <c r="C82" s="46"/>
      <c r="D82" s="46"/>
      <c r="E82" s="46"/>
      <c r="F82" s="46"/>
      <c r="G82" s="46"/>
      <c r="H82" s="46"/>
      <c r="I82" s="46"/>
      <c r="J82" s="46"/>
    </row>
    <row r="83" spans="1:10" s="4" customFormat="1" ht="45" customHeight="1" x14ac:dyDescent="0.25">
      <c r="A83" s="8"/>
      <c r="B83" s="46" t="s">
        <v>146</v>
      </c>
      <c r="C83" s="46"/>
      <c r="D83" s="46"/>
      <c r="E83" s="46"/>
      <c r="F83" s="46"/>
      <c r="G83" s="46"/>
      <c r="H83" s="46"/>
      <c r="I83" s="46"/>
      <c r="J83" s="46"/>
    </row>
    <row r="86" spans="1:10" ht="18.75" x14ac:dyDescent="0.3">
      <c r="B86" s="6" t="s">
        <v>7</v>
      </c>
      <c r="C86" s="6"/>
      <c r="D86" s="6"/>
    </row>
    <row r="87" spans="1:10" ht="18.75" x14ac:dyDescent="0.3">
      <c r="B87" s="6"/>
      <c r="C87" s="6"/>
      <c r="D87" s="6"/>
    </row>
    <row r="88" spans="1:10" x14ac:dyDescent="0.25">
      <c r="A88" s="19"/>
      <c r="B88" s="20"/>
      <c r="C88" s="20"/>
      <c r="D88" s="20"/>
      <c r="E88" s="21"/>
      <c r="F88" s="23" t="s">
        <v>130</v>
      </c>
      <c r="G88" s="16"/>
      <c r="H88" s="17" t="s">
        <v>131</v>
      </c>
      <c r="I88" s="18" t="s">
        <v>132</v>
      </c>
      <c r="J88" s="18" t="s">
        <v>133</v>
      </c>
    </row>
    <row r="90" spans="1:10" x14ac:dyDescent="0.25">
      <c r="A90" s="39" t="s">
        <v>32</v>
      </c>
      <c r="B90" s="40" t="s">
        <v>33</v>
      </c>
      <c r="C90" s="40"/>
      <c r="D90" s="41"/>
      <c r="E90" s="41"/>
      <c r="F90" s="42"/>
      <c r="G90" s="41"/>
      <c r="H90" s="43"/>
      <c r="I90" s="43"/>
      <c r="J90" s="43"/>
    </row>
    <row r="92" spans="1:10" s="4" customFormat="1" ht="92.25" customHeight="1" x14ac:dyDescent="0.25">
      <c r="A92" s="8" t="s">
        <v>34</v>
      </c>
      <c r="B92" s="46" t="s">
        <v>35</v>
      </c>
      <c r="C92" s="46"/>
      <c r="D92" s="46"/>
      <c r="E92" s="46"/>
      <c r="F92" s="24"/>
      <c r="H92" s="10"/>
      <c r="I92" s="10"/>
      <c r="J92" s="10"/>
    </row>
    <row r="93" spans="1:10" x14ac:dyDescent="0.25">
      <c r="B93" t="s">
        <v>36</v>
      </c>
    </row>
    <row r="95" spans="1:10" x14ac:dyDescent="0.25">
      <c r="B95" t="s">
        <v>37</v>
      </c>
      <c r="F95" s="22" t="s">
        <v>38</v>
      </c>
      <c r="H95" s="9">
        <v>8</v>
      </c>
      <c r="I95" s="9">
        <v>0</v>
      </c>
      <c r="J95" s="9">
        <f>PRODUCT(H95,I95)</f>
        <v>0</v>
      </c>
    </row>
    <row r="96" spans="1:10" x14ac:dyDescent="0.25">
      <c r="B96" t="s">
        <v>39</v>
      </c>
      <c r="F96" s="22" t="s">
        <v>38</v>
      </c>
      <c r="H96" s="9">
        <v>8</v>
      </c>
      <c r="I96" s="9">
        <v>0</v>
      </c>
      <c r="J96" s="9">
        <f>PRODUCT(H96,I96)</f>
        <v>0</v>
      </c>
    </row>
    <row r="97" spans="1:10" x14ac:dyDescent="0.25">
      <c r="B97" t="s">
        <v>40</v>
      </c>
      <c r="F97" s="22" t="s">
        <v>38</v>
      </c>
      <c r="H97" s="9">
        <v>8</v>
      </c>
      <c r="I97" s="9">
        <v>0</v>
      </c>
      <c r="J97" s="9">
        <f>PRODUCT(H97,I97)</f>
        <v>0</v>
      </c>
    </row>
    <row r="100" spans="1:10" s="4" customFormat="1" ht="167.25" customHeight="1" x14ac:dyDescent="0.25">
      <c r="A100" s="8" t="s">
        <v>41</v>
      </c>
      <c r="B100" s="46" t="s">
        <v>42</v>
      </c>
      <c r="C100" s="46"/>
      <c r="D100" s="46"/>
      <c r="E100" s="46"/>
      <c r="F100" s="24"/>
      <c r="H100" s="10"/>
      <c r="I100" s="10"/>
      <c r="J100" s="10"/>
    </row>
    <row r="101" spans="1:10" x14ac:dyDescent="0.25">
      <c r="B101" t="s">
        <v>43</v>
      </c>
      <c r="F101" s="22" t="s">
        <v>44</v>
      </c>
      <c r="H101" s="9">
        <v>22</v>
      </c>
      <c r="I101" s="9">
        <v>0</v>
      </c>
      <c r="J101" s="9">
        <f>PRODUCT(H101,I101)</f>
        <v>0</v>
      </c>
    </row>
    <row r="104" spans="1:10" s="4" customFormat="1" ht="58.9" customHeight="1" x14ac:dyDescent="0.25">
      <c r="A104" s="8" t="s">
        <v>45</v>
      </c>
      <c r="B104" s="46" t="s">
        <v>134</v>
      </c>
      <c r="C104" s="46"/>
      <c r="D104" s="46"/>
      <c r="E104" s="46"/>
      <c r="F104" s="24"/>
      <c r="H104" s="10"/>
      <c r="I104" s="10"/>
      <c r="J104" s="10"/>
    </row>
    <row r="105" spans="1:10" s="4" customFormat="1" ht="18.600000000000001" customHeight="1" x14ac:dyDescent="0.25">
      <c r="A105" s="8"/>
      <c r="B105" s="5"/>
      <c r="C105" s="5"/>
      <c r="D105" s="5"/>
      <c r="E105" s="5"/>
      <c r="F105" s="24"/>
      <c r="H105" s="10"/>
      <c r="I105" s="10"/>
      <c r="J105" s="10"/>
    </row>
    <row r="106" spans="1:10" s="4" customFormat="1" ht="18.600000000000001" customHeight="1" x14ac:dyDescent="0.25">
      <c r="A106" s="19"/>
      <c r="B106" s="20"/>
      <c r="C106" s="20"/>
      <c r="D106" s="20"/>
      <c r="E106" s="21"/>
      <c r="F106" s="23" t="s">
        <v>130</v>
      </c>
      <c r="G106" s="16"/>
      <c r="H106" s="17" t="s">
        <v>131</v>
      </c>
      <c r="I106" s="18" t="s">
        <v>132</v>
      </c>
      <c r="J106" s="18" t="s">
        <v>133</v>
      </c>
    </row>
    <row r="107" spans="1:10" s="4" customFormat="1" ht="18.600000000000001" customHeight="1" x14ac:dyDescent="0.25">
      <c r="A107" s="8"/>
      <c r="B107" s="5"/>
      <c r="C107" s="5"/>
      <c r="D107" s="5"/>
      <c r="E107" s="5"/>
      <c r="F107" s="24"/>
      <c r="H107" s="10"/>
      <c r="I107" s="10"/>
      <c r="J107" s="10"/>
    </row>
    <row r="108" spans="1:10" s="4" customFormat="1" ht="304.89999999999998" customHeight="1" x14ac:dyDescent="0.25">
      <c r="A108" s="8"/>
      <c r="B108" s="46" t="s">
        <v>135</v>
      </c>
      <c r="C108" s="46"/>
      <c r="D108" s="46"/>
      <c r="E108" s="46"/>
      <c r="F108" s="24"/>
      <c r="H108" s="10"/>
      <c r="I108" s="10"/>
      <c r="J108" s="10"/>
    </row>
    <row r="109" spans="1:10" x14ac:dyDescent="0.25">
      <c r="B109" t="s">
        <v>46</v>
      </c>
      <c r="F109" s="22" t="s">
        <v>47</v>
      </c>
      <c r="H109" s="9">
        <v>240</v>
      </c>
      <c r="I109" s="9">
        <v>0</v>
      </c>
      <c r="J109" s="9">
        <f>PRODUCT(H109,I109)</f>
        <v>0</v>
      </c>
    </row>
    <row r="112" spans="1:10" s="4" customFormat="1" ht="165" customHeight="1" x14ac:dyDescent="0.25">
      <c r="A112" s="8" t="s">
        <v>48</v>
      </c>
      <c r="B112" s="46" t="s">
        <v>136</v>
      </c>
      <c r="C112" s="46"/>
      <c r="D112" s="46"/>
      <c r="E112" s="46"/>
      <c r="F112" s="24"/>
      <c r="H112" s="10"/>
      <c r="I112" s="10"/>
      <c r="J112" s="10"/>
    </row>
    <row r="113" spans="1:10" x14ac:dyDescent="0.25">
      <c r="B113" t="s">
        <v>49</v>
      </c>
      <c r="F113" s="22" t="s">
        <v>47</v>
      </c>
      <c r="H113" s="9">
        <v>4</v>
      </c>
      <c r="I113" s="9">
        <v>0</v>
      </c>
      <c r="J113" s="9">
        <f>PRODUCT(H113,I113)</f>
        <v>0</v>
      </c>
    </row>
    <row r="116" spans="1:10" s="4" customFormat="1" ht="48" customHeight="1" x14ac:dyDescent="0.25">
      <c r="A116" s="8" t="s">
        <v>50</v>
      </c>
      <c r="B116" s="46" t="s">
        <v>51</v>
      </c>
      <c r="C116" s="46"/>
      <c r="D116" s="46"/>
      <c r="E116" s="46"/>
      <c r="F116" s="24"/>
      <c r="H116" s="10"/>
      <c r="I116" s="10"/>
      <c r="J116" s="10"/>
    </row>
    <row r="117" spans="1:10" x14ac:dyDescent="0.25">
      <c r="B117" s="44" t="s">
        <v>84</v>
      </c>
      <c r="F117" s="22" t="s">
        <v>137</v>
      </c>
      <c r="H117" s="9">
        <v>1</v>
      </c>
      <c r="I117" s="9">
        <v>0</v>
      </c>
      <c r="J117" s="9">
        <f>PRODUCT(H117,I117)</f>
        <v>0</v>
      </c>
    </row>
    <row r="119" spans="1:10" x14ac:dyDescent="0.25">
      <c r="A119" s="27"/>
      <c r="B119" s="28"/>
      <c r="C119" s="28"/>
      <c r="D119" s="28"/>
      <c r="E119" s="28"/>
      <c r="F119" s="29"/>
      <c r="G119" s="28"/>
      <c r="H119" s="47" t="s">
        <v>52</v>
      </c>
      <c r="I119" s="47"/>
      <c r="J119" s="30">
        <f>SUM(J95,J96,J97,J101,J109,J113,J117)</f>
        <v>0</v>
      </c>
    </row>
    <row r="120" spans="1:10" x14ac:dyDescent="0.25">
      <c r="A120" s="12"/>
      <c r="B120" s="13"/>
      <c r="C120" s="13"/>
      <c r="D120" s="13"/>
      <c r="E120" s="13"/>
      <c r="F120" s="25"/>
      <c r="G120" s="13"/>
      <c r="H120" s="26"/>
      <c r="I120" s="26"/>
      <c r="J120" s="14"/>
    </row>
    <row r="122" spans="1:10" x14ac:dyDescent="0.25">
      <c r="A122" s="19"/>
      <c r="B122" s="20"/>
      <c r="C122" s="20"/>
      <c r="D122" s="20"/>
      <c r="E122" s="21"/>
      <c r="F122" s="23" t="s">
        <v>130</v>
      </c>
      <c r="G122" s="16"/>
      <c r="H122" s="17" t="s">
        <v>131</v>
      </c>
      <c r="I122" s="18" t="s">
        <v>132</v>
      </c>
      <c r="J122" s="18" t="s">
        <v>133</v>
      </c>
    </row>
    <row r="124" spans="1:10" x14ac:dyDescent="0.25">
      <c r="A124" s="39" t="s">
        <v>53</v>
      </c>
      <c r="B124" s="40" t="s">
        <v>54</v>
      </c>
      <c r="C124" s="40"/>
      <c r="D124" s="40"/>
      <c r="E124" s="41"/>
      <c r="F124" s="42"/>
      <c r="G124" s="41"/>
      <c r="H124" s="43"/>
      <c r="I124" s="43"/>
      <c r="J124" s="43"/>
    </row>
    <row r="126" spans="1:10" s="4" customFormat="1" ht="45.6" customHeight="1" x14ac:dyDescent="0.25">
      <c r="A126" s="8" t="s">
        <v>55</v>
      </c>
      <c r="B126" s="46" t="s">
        <v>138</v>
      </c>
      <c r="C126" s="46"/>
      <c r="D126" s="46"/>
      <c r="E126" s="46"/>
      <c r="F126" s="24"/>
      <c r="H126" s="10"/>
      <c r="I126" s="10"/>
      <c r="J126" s="10"/>
    </row>
    <row r="127" spans="1:10" x14ac:dyDescent="0.25">
      <c r="B127" t="s">
        <v>43</v>
      </c>
      <c r="F127" s="22" t="s">
        <v>44</v>
      </c>
      <c r="H127" s="9">
        <v>29.5</v>
      </c>
      <c r="I127" s="9">
        <v>0</v>
      </c>
      <c r="J127" s="9">
        <f>PRODUCT(H127,I127)</f>
        <v>0</v>
      </c>
    </row>
    <row r="130" spans="1:10" s="4" customFormat="1" ht="76.5" customHeight="1" x14ac:dyDescent="0.25">
      <c r="A130" s="8" t="s">
        <v>41</v>
      </c>
      <c r="B130" s="46" t="s">
        <v>56</v>
      </c>
      <c r="C130" s="46"/>
      <c r="D130" s="46"/>
      <c r="E130" s="46"/>
      <c r="F130" s="24"/>
      <c r="H130" s="10"/>
      <c r="I130" s="10"/>
      <c r="J130" s="10"/>
    </row>
    <row r="131" spans="1:10" x14ac:dyDescent="0.25">
      <c r="B131" s="44" t="s">
        <v>139</v>
      </c>
      <c r="F131" s="22" t="s">
        <v>47</v>
      </c>
      <c r="H131" s="9">
        <v>264.39999999999998</v>
      </c>
      <c r="I131" s="9">
        <v>0</v>
      </c>
      <c r="J131" s="9">
        <f>PRODUCT(H131,I131)</f>
        <v>0</v>
      </c>
    </row>
    <row r="134" spans="1:10" s="4" customFormat="1" ht="45" customHeight="1" x14ac:dyDescent="0.25">
      <c r="A134" s="8" t="s">
        <v>45</v>
      </c>
      <c r="B134" s="46" t="s">
        <v>57</v>
      </c>
      <c r="C134" s="46"/>
      <c r="D134" s="46"/>
      <c r="E134" s="46"/>
      <c r="F134" s="24"/>
      <c r="H134" s="10"/>
      <c r="I134" s="10"/>
      <c r="J134" s="10"/>
    </row>
    <row r="135" spans="1:10" x14ac:dyDescent="0.25">
      <c r="B135" s="44" t="s">
        <v>139</v>
      </c>
      <c r="F135" s="22" t="s">
        <v>47</v>
      </c>
      <c r="H135" s="9">
        <v>264.39999999999998</v>
      </c>
      <c r="I135" s="9">
        <v>0</v>
      </c>
      <c r="J135" s="9">
        <f>PRODUCT(H135,I135)</f>
        <v>0</v>
      </c>
    </row>
    <row r="138" spans="1:10" s="4" customFormat="1" ht="44.45" customHeight="1" x14ac:dyDescent="0.25">
      <c r="A138" s="8" t="s">
        <v>48</v>
      </c>
      <c r="B138" s="46" t="s">
        <v>59</v>
      </c>
      <c r="C138" s="46"/>
      <c r="D138" s="46"/>
      <c r="E138" s="46"/>
      <c r="F138" s="24"/>
      <c r="H138" s="10"/>
      <c r="I138" s="10"/>
      <c r="J138" s="10"/>
    </row>
    <row r="139" spans="1:10" s="4" customFormat="1" ht="29.45" customHeight="1" x14ac:dyDescent="0.25">
      <c r="A139" s="8"/>
      <c r="B139" s="46" t="s">
        <v>60</v>
      </c>
      <c r="C139" s="46"/>
      <c r="D139" s="46"/>
      <c r="E139" s="46"/>
      <c r="F139" s="24" t="s">
        <v>61</v>
      </c>
      <c r="H139" s="10">
        <v>5</v>
      </c>
      <c r="I139" s="10">
        <v>0</v>
      </c>
      <c r="J139" s="10">
        <f>PRODUCT(H139,I139)</f>
        <v>0</v>
      </c>
    </row>
    <row r="142" spans="1:10" s="4" customFormat="1" ht="120" customHeight="1" x14ac:dyDescent="0.25">
      <c r="A142" s="8" t="s">
        <v>50</v>
      </c>
      <c r="B142" s="46" t="s">
        <v>140</v>
      </c>
      <c r="C142" s="46"/>
      <c r="D142" s="46"/>
      <c r="E142" s="46"/>
      <c r="F142" s="24"/>
      <c r="H142" s="10"/>
      <c r="I142" s="10"/>
      <c r="J142" s="10"/>
    </row>
    <row r="143" spans="1:10" x14ac:dyDescent="0.25">
      <c r="B143" t="s">
        <v>46</v>
      </c>
      <c r="F143" s="22" t="s">
        <v>47</v>
      </c>
      <c r="H143" s="9">
        <v>202</v>
      </c>
      <c r="I143" s="9">
        <v>0</v>
      </c>
      <c r="J143" s="9">
        <f>PRODUCT(H143,I143)</f>
        <v>0</v>
      </c>
    </row>
    <row r="146" spans="1:10" s="4" customFormat="1" ht="123.75" customHeight="1" x14ac:dyDescent="0.25">
      <c r="A146" s="8" t="s">
        <v>62</v>
      </c>
      <c r="B146" s="46" t="s">
        <v>63</v>
      </c>
      <c r="C146" s="46"/>
      <c r="D146" s="46"/>
      <c r="E146" s="46"/>
      <c r="F146" s="24"/>
      <c r="H146" s="10"/>
      <c r="I146" s="10"/>
      <c r="J146" s="10"/>
    </row>
    <row r="147" spans="1:10" x14ac:dyDescent="0.25">
      <c r="B147" t="s">
        <v>58</v>
      </c>
      <c r="F147" s="22" t="s">
        <v>47</v>
      </c>
      <c r="H147" s="9">
        <v>192.5</v>
      </c>
      <c r="I147" s="9">
        <v>0</v>
      </c>
      <c r="J147" s="9">
        <f>PRODUCT(H147,I147)</f>
        <v>0</v>
      </c>
    </row>
    <row r="148" spans="1:10" x14ac:dyDescent="0.25">
      <c r="A148"/>
      <c r="H148"/>
      <c r="I148"/>
      <c r="J148"/>
    </row>
    <row r="149" spans="1:10" x14ac:dyDescent="0.25">
      <c r="A149" s="19"/>
      <c r="B149" s="20"/>
      <c r="C149" s="20"/>
      <c r="D149" s="20"/>
      <c r="E149" s="21"/>
      <c r="F149" s="23" t="s">
        <v>130</v>
      </c>
      <c r="G149" s="16"/>
      <c r="H149" s="17" t="s">
        <v>131</v>
      </c>
      <c r="I149" s="18" t="s">
        <v>132</v>
      </c>
      <c r="J149" s="18" t="s">
        <v>133</v>
      </c>
    </row>
    <row r="151" spans="1:10" s="4" customFormat="1" ht="59.45" customHeight="1" x14ac:dyDescent="0.25">
      <c r="A151" s="8" t="s">
        <v>64</v>
      </c>
      <c r="B151" s="46" t="s">
        <v>65</v>
      </c>
      <c r="C151" s="46"/>
      <c r="D151" s="46"/>
      <c r="E151" s="46"/>
      <c r="F151" s="24"/>
      <c r="H151" s="10"/>
      <c r="I151" s="10"/>
      <c r="J151" s="10"/>
    </row>
    <row r="152" spans="1:10" x14ac:dyDescent="0.25">
      <c r="B152" t="s">
        <v>66</v>
      </c>
      <c r="F152" s="22" t="s">
        <v>67</v>
      </c>
      <c r="H152" s="9">
        <v>2</v>
      </c>
      <c r="I152" s="9">
        <v>0</v>
      </c>
      <c r="J152" s="9">
        <f>PRODUCT(H152,I152)</f>
        <v>0</v>
      </c>
    </row>
    <row r="155" spans="1:10" s="4" customFormat="1" ht="43.15" customHeight="1" x14ac:dyDescent="0.25">
      <c r="A155" s="8" t="s">
        <v>68</v>
      </c>
      <c r="B155" s="46" t="s">
        <v>69</v>
      </c>
      <c r="C155" s="46"/>
      <c r="D155" s="46"/>
      <c r="E155" s="46"/>
      <c r="F155" s="24"/>
      <c r="H155" s="10"/>
      <c r="I155" s="10"/>
      <c r="J155" s="10"/>
    </row>
    <row r="156" spans="1:10" x14ac:dyDescent="0.25">
      <c r="B156" t="s">
        <v>70</v>
      </c>
      <c r="F156" s="22" t="s">
        <v>67</v>
      </c>
      <c r="H156" s="9">
        <v>6</v>
      </c>
      <c r="I156" s="9">
        <v>0</v>
      </c>
      <c r="J156" s="9">
        <f>PRODUCT(H156,I156)</f>
        <v>0</v>
      </c>
    </row>
    <row r="158" spans="1:10" x14ac:dyDescent="0.25">
      <c r="A158" s="27"/>
      <c r="B158" s="28"/>
      <c r="C158" s="28"/>
      <c r="D158" s="28"/>
      <c r="E158" s="28"/>
      <c r="F158" s="29"/>
      <c r="G158" s="28"/>
      <c r="H158" s="47" t="s">
        <v>71</v>
      </c>
      <c r="I158" s="47"/>
      <c r="J158" s="30">
        <f>SUM(J127,J131,J135,J139,J143,J147,J152,J156)</f>
        <v>0</v>
      </c>
    </row>
    <row r="162" spans="1:10" x14ac:dyDescent="0.25">
      <c r="A162" s="39" t="s">
        <v>72</v>
      </c>
      <c r="B162" s="40" t="s">
        <v>73</v>
      </c>
      <c r="C162" s="40"/>
      <c r="D162" s="41"/>
      <c r="E162" s="41"/>
      <c r="F162" s="42"/>
      <c r="G162" s="41"/>
      <c r="H162" s="43"/>
      <c r="I162" s="43"/>
      <c r="J162" s="43"/>
    </row>
    <row r="164" spans="1:10" s="4" customFormat="1" ht="102" customHeight="1" x14ac:dyDescent="0.25">
      <c r="A164" s="8" t="s">
        <v>34</v>
      </c>
      <c r="B164" s="46" t="s">
        <v>74</v>
      </c>
      <c r="C164" s="46"/>
      <c r="D164" s="46"/>
      <c r="E164" s="46"/>
      <c r="F164" s="24"/>
      <c r="H164" s="10"/>
      <c r="I164" s="10"/>
      <c r="J164" s="10"/>
    </row>
    <row r="166" spans="1:10" x14ac:dyDescent="0.25">
      <c r="B166" t="s">
        <v>75</v>
      </c>
      <c r="F166" s="22" t="s">
        <v>76</v>
      </c>
      <c r="H166" s="9">
        <v>2</v>
      </c>
      <c r="I166" s="9">
        <v>0</v>
      </c>
      <c r="J166" s="9">
        <f>PRODUCT(H166,I166)</f>
        <v>0</v>
      </c>
    </row>
    <row r="167" spans="1:10" x14ac:dyDescent="0.25">
      <c r="B167" t="s">
        <v>77</v>
      </c>
      <c r="F167" s="22" t="s">
        <v>76</v>
      </c>
      <c r="H167" s="9">
        <v>1</v>
      </c>
      <c r="I167" s="9">
        <v>0</v>
      </c>
      <c r="J167" s="9">
        <f>PRODUCT(H167,I167)</f>
        <v>0</v>
      </c>
    </row>
    <row r="168" spans="1:10" x14ac:dyDescent="0.25">
      <c r="B168" t="s">
        <v>78</v>
      </c>
      <c r="F168" s="22" t="s">
        <v>76</v>
      </c>
      <c r="H168" s="9">
        <v>1</v>
      </c>
      <c r="I168" s="9">
        <v>0</v>
      </c>
      <c r="J168" s="9">
        <f>PRODUCT(H168,I168)</f>
        <v>0</v>
      </c>
    </row>
    <row r="169" spans="1:10" x14ac:dyDescent="0.25">
      <c r="B169" t="s">
        <v>80</v>
      </c>
      <c r="F169" s="22" t="s">
        <v>76</v>
      </c>
      <c r="H169" s="9">
        <v>1</v>
      </c>
      <c r="I169" s="9">
        <v>0</v>
      </c>
      <c r="J169" s="9">
        <f>PRODUCT(H169,I169)</f>
        <v>0</v>
      </c>
    </row>
    <row r="170" spans="1:10" x14ac:dyDescent="0.25">
      <c r="B170" t="s">
        <v>79</v>
      </c>
      <c r="F170" s="22" t="s">
        <v>76</v>
      </c>
      <c r="H170" s="9">
        <v>1</v>
      </c>
      <c r="I170" s="9">
        <v>0</v>
      </c>
      <c r="J170" s="9">
        <f>PRODUCT(H170,I170)</f>
        <v>0</v>
      </c>
    </row>
    <row r="172" spans="1:10" s="4" customFormat="1" ht="94.5" customHeight="1" x14ac:dyDescent="0.25">
      <c r="A172" s="8"/>
      <c r="B172" s="46" t="s">
        <v>141</v>
      </c>
      <c r="C172" s="46"/>
      <c r="D172" s="46"/>
      <c r="E172" s="46"/>
      <c r="F172" s="24"/>
      <c r="H172" s="10"/>
      <c r="I172" s="10"/>
      <c r="J172" s="10"/>
    </row>
    <row r="173" spans="1:10" x14ac:dyDescent="0.25">
      <c r="B173" t="s">
        <v>46</v>
      </c>
      <c r="F173" s="22" t="s">
        <v>47</v>
      </c>
      <c r="H173" s="9">
        <v>192.5</v>
      </c>
      <c r="I173" s="9">
        <v>0</v>
      </c>
      <c r="J173" s="9">
        <f>PRODUCT(H173,I173)</f>
        <v>0</v>
      </c>
    </row>
    <row r="176" spans="1:10" s="4" customFormat="1" ht="47.25" customHeight="1" x14ac:dyDescent="0.25">
      <c r="A176" s="8" t="s">
        <v>41</v>
      </c>
      <c r="B176" s="46" t="s">
        <v>81</v>
      </c>
      <c r="C176" s="46"/>
      <c r="D176" s="46"/>
      <c r="E176" s="46"/>
      <c r="F176" s="24"/>
      <c r="H176" s="10"/>
      <c r="I176" s="10"/>
      <c r="J176" s="10"/>
    </row>
    <row r="177" spans="1:10" x14ac:dyDescent="0.25">
      <c r="B177" t="s">
        <v>46</v>
      </c>
      <c r="F177" s="22" t="s">
        <v>47</v>
      </c>
      <c r="H177" s="9">
        <v>264.39999999999998</v>
      </c>
      <c r="I177" s="9">
        <v>0</v>
      </c>
      <c r="J177" s="9">
        <f>PRODUCT(H177,I177)</f>
        <v>0</v>
      </c>
    </row>
    <row r="179" spans="1:10" ht="15" customHeight="1" x14ac:dyDescent="0.25">
      <c r="A179"/>
      <c r="H179"/>
      <c r="I179"/>
      <c r="J179"/>
    </row>
    <row r="180" spans="1:10" ht="15" customHeight="1" x14ac:dyDescent="0.25">
      <c r="A180" s="19"/>
      <c r="B180" s="20"/>
      <c r="C180" s="20"/>
      <c r="D180" s="20"/>
      <c r="E180" s="21"/>
      <c r="F180" s="23" t="s">
        <v>130</v>
      </c>
      <c r="G180" s="16"/>
      <c r="H180" s="17" t="s">
        <v>131</v>
      </c>
      <c r="I180" s="18" t="s">
        <v>132</v>
      </c>
      <c r="J180" s="18" t="s">
        <v>133</v>
      </c>
    </row>
    <row r="181" spans="1:10" ht="15" customHeight="1" x14ac:dyDescent="0.25">
      <c r="A181"/>
      <c r="H181"/>
      <c r="I181"/>
      <c r="J181"/>
    </row>
    <row r="182" spans="1:10" ht="15" customHeight="1" x14ac:dyDescent="0.25">
      <c r="A182"/>
      <c r="H182"/>
      <c r="I182"/>
      <c r="J182"/>
    </row>
    <row r="183" spans="1:10" s="4" customFormat="1" ht="63.75" customHeight="1" x14ac:dyDescent="0.25">
      <c r="A183" s="8" t="s">
        <v>45</v>
      </c>
      <c r="B183" s="46" t="s">
        <v>82</v>
      </c>
      <c r="C183" s="46"/>
      <c r="D183" s="46"/>
      <c r="E183" s="46"/>
      <c r="F183" s="24"/>
      <c r="H183" s="10"/>
      <c r="I183" s="10"/>
      <c r="J183" s="10"/>
    </row>
    <row r="184" spans="1:10" x14ac:dyDescent="0.25">
      <c r="B184" t="s">
        <v>46</v>
      </c>
      <c r="F184" s="22" t="s">
        <v>47</v>
      </c>
      <c r="H184" s="9">
        <v>264.5</v>
      </c>
      <c r="I184" s="9">
        <v>0</v>
      </c>
      <c r="J184" s="9">
        <f>PRODUCT(H184,I184)</f>
        <v>0</v>
      </c>
    </row>
    <row r="187" spans="1:10" s="4" customFormat="1" ht="75" customHeight="1" x14ac:dyDescent="0.25">
      <c r="A187" s="8" t="s">
        <v>48</v>
      </c>
      <c r="B187" s="46" t="s">
        <v>142</v>
      </c>
      <c r="C187" s="46"/>
      <c r="D187" s="46"/>
      <c r="E187" s="46"/>
      <c r="F187" s="24"/>
      <c r="H187" s="10"/>
      <c r="I187" s="10"/>
      <c r="J187" s="10"/>
    </row>
    <row r="188" spans="1:10" x14ac:dyDescent="0.25">
      <c r="B188" s="44" t="s">
        <v>43</v>
      </c>
      <c r="F188" s="22" t="s">
        <v>44</v>
      </c>
      <c r="H188" s="9">
        <v>52.4</v>
      </c>
      <c r="I188" s="9">
        <v>0</v>
      </c>
      <c r="J188" s="9">
        <f>PRODUCT(H188,I188)</f>
        <v>0</v>
      </c>
    </row>
    <row r="191" spans="1:10" s="4" customFormat="1" ht="80.25" customHeight="1" x14ac:dyDescent="0.25">
      <c r="A191" s="8" t="s">
        <v>50</v>
      </c>
      <c r="B191" s="46" t="s">
        <v>143</v>
      </c>
      <c r="C191" s="46"/>
      <c r="D191" s="46"/>
      <c r="E191" s="46"/>
      <c r="F191" s="24"/>
      <c r="H191" s="10"/>
      <c r="I191" s="10"/>
      <c r="J191" s="10"/>
    </row>
    <row r="192" spans="1:10" x14ac:dyDescent="0.25">
      <c r="B192" t="s">
        <v>46</v>
      </c>
      <c r="F192" s="22" t="s">
        <v>47</v>
      </c>
      <c r="H192" s="9">
        <v>76.599999999999994</v>
      </c>
      <c r="I192" s="9">
        <v>0</v>
      </c>
      <c r="J192" s="9">
        <f>PRODUCT(H192,I192)</f>
        <v>0</v>
      </c>
    </row>
    <row r="195" spans="1:10" s="4" customFormat="1" ht="154.5" customHeight="1" x14ac:dyDescent="0.25">
      <c r="A195" s="8" t="s">
        <v>62</v>
      </c>
      <c r="B195" s="46" t="s">
        <v>83</v>
      </c>
      <c r="C195" s="46"/>
      <c r="D195" s="46"/>
      <c r="E195" s="46"/>
      <c r="F195" s="24"/>
      <c r="H195" s="10"/>
      <c r="I195" s="10"/>
      <c r="J195" s="10"/>
    </row>
    <row r="196" spans="1:10" x14ac:dyDescent="0.25">
      <c r="B196" t="s">
        <v>84</v>
      </c>
      <c r="F196" s="22" t="s">
        <v>61</v>
      </c>
      <c r="H196" s="9">
        <v>1</v>
      </c>
      <c r="I196" s="9">
        <v>0</v>
      </c>
      <c r="J196" s="9">
        <f>PRODUCT(H196,I196)</f>
        <v>0</v>
      </c>
    </row>
    <row r="198" spans="1:10" x14ac:dyDescent="0.25">
      <c r="A198" s="27"/>
      <c r="B198" s="28"/>
      <c r="C198" s="28"/>
      <c r="D198" s="28"/>
      <c r="E198" s="28"/>
      <c r="F198" s="29"/>
      <c r="G198" s="28"/>
      <c r="H198" s="45" t="s">
        <v>85</v>
      </c>
      <c r="I198" s="45"/>
      <c r="J198" s="30">
        <f>SUM(J166,J167,J168,J169,J170,J173,J177,J184,J188,J192,J196)</f>
        <v>0</v>
      </c>
    </row>
    <row r="203" spans="1:10" x14ac:dyDescent="0.25">
      <c r="A203" s="39" t="s">
        <v>86</v>
      </c>
      <c r="B203" s="40" t="s">
        <v>87</v>
      </c>
      <c r="C203" s="40"/>
      <c r="D203" s="41"/>
      <c r="E203" s="41"/>
      <c r="F203" s="42"/>
      <c r="G203" s="41"/>
      <c r="H203" s="43"/>
      <c r="I203" s="43"/>
      <c r="J203" s="43"/>
    </row>
    <row r="205" spans="1:10" s="4" customFormat="1" ht="60" customHeight="1" x14ac:dyDescent="0.25">
      <c r="A205" s="8" t="s">
        <v>34</v>
      </c>
      <c r="B205" s="46" t="s">
        <v>88</v>
      </c>
      <c r="C205" s="46"/>
      <c r="D205" s="46"/>
      <c r="E205" s="46"/>
      <c r="F205" s="24"/>
      <c r="H205" s="10"/>
      <c r="I205" s="10"/>
      <c r="J205" s="10"/>
    </row>
    <row r="206" spans="1:10" x14ac:dyDescent="0.25">
      <c r="B206" t="s">
        <v>43</v>
      </c>
      <c r="F206" s="22" t="s">
        <v>44</v>
      </c>
      <c r="H206" s="9">
        <v>2.4</v>
      </c>
      <c r="I206" s="9">
        <v>0</v>
      </c>
      <c r="J206" s="9">
        <f>PRODUCT(H206,I206)</f>
        <v>0</v>
      </c>
    </row>
    <row r="208" spans="1:10" x14ac:dyDescent="0.25">
      <c r="A208" s="19"/>
      <c r="B208" s="20"/>
      <c r="C208" s="20"/>
      <c r="D208" s="20"/>
      <c r="E208" s="21"/>
      <c r="F208" s="23" t="s">
        <v>130</v>
      </c>
      <c r="G208" s="16"/>
      <c r="H208" s="17" t="s">
        <v>131</v>
      </c>
      <c r="I208" s="18" t="s">
        <v>132</v>
      </c>
      <c r="J208" s="18" t="s">
        <v>133</v>
      </c>
    </row>
    <row r="211" spans="1:10" s="4" customFormat="1" ht="45" customHeight="1" x14ac:dyDescent="0.25">
      <c r="A211" s="8" t="s">
        <v>41</v>
      </c>
      <c r="B211" s="46" t="s">
        <v>89</v>
      </c>
      <c r="C211" s="46"/>
      <c r="D211" s="46"/>
      <c r="E211" s="46"/>
      <c r="F211" s="24"/>
      <c r="H211" s="10"/>
      <c r="I211" s="10"/>
      <c r="J211" s="10"/>
    </row>
    <row r="212" spans="1:10" x14ac:dyDescent="0.25">
      <c r="B212" t="s">
        <v>43</v>
      </c>
      <c r="F212" s="22" t="s">
        <v>44</v>
      </c>
      <c r="H212" s="9">
        <v>31.5</v>
      </c>
      <c r="I212" s="9">
        <v>0</v>
      </c>
      <c r="J212" s="9">
        <f>PRODUCT(H212,I212)</f>
        <v>0</v>
      </c>
    </row>
    <row r="215" spans="1:10" s="4" customFormat="1" ht="58.15" customHeight="1" x14ac:dyDescent="0.25">
      <c r="A215" s="8" t="s">
        <v>45</v>
      </c>
      <c r="B215" s="46" t="s">
        <v>90</v>
      </c>
      <c r="C215" s="46"/>
      <c r="D215" s="46"/>
      <c r="E215" s="46"/>
      <c r="F215" s="24"/>
      <c r="H215" s="10"/>
      <c r="I215" s="10"/>
      <c r="J215" s="10"/>
    </row>
    <row r="216" spans="1:10" x14ac:dyDescent="0.25">
      <c r="B216" t="s">
        <v>91</v>
      </c>
      <c r="F216" s="22" t="s">
        <v>67</v>
      </c>
      <c r="H216" s="9">
        <v>2</v>
      </c>
      <c r="I216" s="9">
        <v>0</v>
      </c>
      <c r="J216" s="9">
        <f>PRODUCT(H216,I216)</f>
        <v>0</v>
      </c>
    </row>
    <row r="219" spans="1:10" s="4" customFormat="1" ht="48.75" customHeight="1" x14ac:dyDescent="0.25">
      <c r="A219" s="8" t="s">
        <v>48</v>
      </c>
      <c r="B219" s="46" t="s">
        <v>92</v>
      </c>
      <c r="C219" s="46"/>
      <c r="D219" s="46"/>
      <c r="E219" s="46"/>
      <c r="F219" s="24"/>
      <c r="H219" s="10"/>
      <c r="I219" s="10"/>
      <c r="J219" s="10"/>
    </row>
    <row r="220" spans="1:10" s="4" customFormat="1" ht="28.15" customHeight="1" x14ac:dyDescent="0.25">
      <c r="A220" s="8"/>
      <c r="B220" s="46" t="s">
        <v>93</v>
      </c>
      <c r="C220" s="46"/>
      <c r="D220" s="46"/>
      <c r="E220" s="46"/>
      <c r="F220" s="24" t="s">
        <v>67</v>
      </c>
      <c r="H220" s="10">
        <v>6</v>
      </c>
      <c r="I220" s="10">
        <v>0</v>
      </c>
      <c r="J220" s="10">
        <f>PRODUCT(H220,I220)</f>
        <v>0</v>
      </c>
    </row>
    <row r="223" spans="1:10" s="4" customFormat="1" ht="138.75" customHeight="1" x14ac:dyDescent="0.25">
      <c r="A223" s="8" t="s">
        <v>50</v>
      </c>
      <c r="B223" s="46" t="s">
        <v>94</v>
      </c>
      <c r="C223" s="46"/>
      <c r="D223" s="46"/>
      <c r="E223" s="46"/>
      <c r="F223" s="24"/>
      <c r="H223" s="10"/>
      <c r="I223" s="10"/>
      <c r="J223" s="10"/>
    </row>
    <row r="224" spans="1:10" x14ac:dyDescent="0.25">
      <c r="B224" t="s">
        <v>46</v>
      </c>
      <c r="F224" s="22" t="s">
        <v>47</v>
      </c>
      <c r="H224" s="9">
        <v>202</v>
      </c>
      <c r="I224" s="9">
        <v>0</v>
      </c>
      <c r="J224" s="9">
        <f>PRODUCT(H224,I224)</f>
        <v>0</v>
      </c>
    </row>
    <row r="227" spans="1:10" s="4" customFormat="1" ht="60.75" customHeight="1" x14ac:dyDescent="0.25">
      <c r="A227" s="8" t="s">
        <v>62</v>
      </c>
      <c r="B227" s="46" t="s">
        <v>95</v>
      </c>
      <c r="C227" s="46"/>
      <c r="D227" s="46"/>
      <c r="E227" s="46"/>
      <c r="F227" s="24"/>
      <c r="H227" s="10"/>
      <c r="I227" s="10"/>
      <c r="J227" s="10"/>
    </row>
    <row r="228" spans="1:10" x14ac:dyDescent="0.25">
      <c r="B228" t="s">
        <v>46</v>
      </c>
      <c r="F228" s="22" t="s">
        <v>47</v>
      </c>
      <c r="H228" s="9">
        <v>202</v>
      </c>
      <c r="I228" s="9">
        <v>0</v>
      </c>
      <c r="J228" s="9">
        <f>PRODUCT(H228,I228)</f>
        <v>0</v>
      </c>
    </row>
    <row r="231" spans="1:10" s="4" customFormat="1" ht="61.5" customHeight="1" x14ac:dyDescent="0.25">
      <c r="A231" s="8" t="s">
        <v>64</v>
      </c>
      <c r="B231" s="46" t="s">
        <v>96</v>
      </c>
      <c r="C231" s="46"/>
      <c r="D231" s="46"/>
      <c r="E231" s="46"/>
      <c r="F231" s="24"/>
      <c r="H231" s="10"/>
      <c r="I231" s="10"/>
      <c r="J231" s="10"/>
    </row>
    <row r="232" spans="1:10" x14ac:dyDescent="0.25">
      <c r="B232" t="s">
        <v>46</v>
      </c>
      <c r="F232" s="22" t="s">
        <v>47</v>
      </c>
      <c r="H232" s="9">
        <v>202</v>
      </c>
      <c r="I232" s="9">
        <v>0</v>
      </c>
      <c r="J232" s="9">
        <f>PRODUCT(H232,I232)</f>
        <v>0</v>
      </c>
    </row>
    <row r="234" spans="1:10" x14ac:dyDescent="0.25">
      <c r="A234" s="27"/>
      <c r="B234" s="28"/>
      <c r="C234" s="28"/>
      <c r="D234" s="28"/>
      <c r="E234" s="28"/>
      <c r="F234" s="29"/>
      <c r="G234" s="28"/>
      <c r="H234" s="45" t="s">
        <v>97</v>
      </c>
      <c r="I234" s="45"/>
      <c r="J234" s="30">
        <f>SUM(J206,J212,,J216,J220,J224,J228,J232)</f>
        <v>0</v>
      </c>
    </row>
    <row r="237" spans="1:10" x14ac:dyDescent="0.25">
      <c r="A237" s="19"/>
      <c r="B237" s="20"/>
      <c r="C237" s="20"/>
      <c r="D237" s="20"/>
      <c r="E237" s="21"/>
      <c r="F237" s="23" t="s">
        <v>130</v>
      </c>
      <c r="G237" s="16"/>
      <c r="H237" s="17" t="s">
        <v>131</v>
      </c>
      <c r="I237" s="18" t="s">
        <v>132</v>
      </c>
      <c r="J237" s="18" t="s">
        <v>133</v>
      </c>
    </row>
    <row r="240" spans="1:10" x14ac:dyDescent="0.25">
      <c r="A240" s="39" t="s">
        <v>98</v>
      </c>
      <c r="B240" s="40" t="s">
        <v>99</v>
      </c>
      <c r="C240" s="40"/>
      <c r="D240" s="41"/>
      <c r="E240" s="41"/>
      <c r="F240" s="42"/>
      <c r="G240" s="41"/>
      <c r="H240" s="43"/>
      <c r="I240" s="43"/>
      <c r="J240" s="43"/>
    </row>
    <row r="242" spans="1:10" s="4" customFormat="1" ht="49.5" customHeight="1" x14ac:dyDescent="0.25">
      <c r="A242" s="8" t="s">
        <v>34</v>
      </c>
      <c r="B242" s="46" t="s">
        <v>100</v>
      </c>
      <c r="C242" s="46"/>
      <c r="D242" s="46"/>
      <c r="E242" s="46"/>
      <c r="F242" s="24"/>
      <c r="H242" s="10"/>
      <c r="I242" s="10"/>
      <c r="J242" s="10"/>
    </row>
    <row r="243" spans="1:10" x14ac:dyDescent="0.25">
      <c r="B243" t="s">
        <v>46</v>
      </c>
      <c r="F243" s="22" t="s">
        <v>47</v>
      </c>
      <c r="H243" s="9">
        <v>202</v>
      </c>
      <c r="I243" s="9">
        <v>0</v>
      </c>
      <c r="J243" s="9">
        <f>PRODUCT(H243,I243)</f>
        <v>0</v>
      </c>
    </row>
    <row r="246" spans="1:10" s="4" customFormat="1" ht="64.5" customHeight="1" x14ac:dyDescent="0.25">
      <c r="A246" s="8" t="s">
        <v>41</v>
      </c>
      <c r="B246" s="46" t="s">
        <v>144</v>
      </c>
      <c r="C246" s="46"/>
      <c r="D246" s="46"/>
      <c r="E246" s="46"/>
      <c r="F246" s="24"/>
      <c r="H246" s="10"/>
      <c r="I246" s="10"/>
      <c r="J246" s="10"/>
    </row>
    <row r="247" spans="1:10" x14ac:dyDescent="0.25">
      <c r="B247" t="s">
        <v>46</v>
      </c>
      <c r="F247" s="22" t="s">
        <v>47</v>
      </c>
      <c r="H247" s="9">
        <v>86.6</v>
      </c>
      <c r="I247" s="9">
        <v>0</v>
      </c>
      <c r="J247" s="9">
        <f>PRODUCT(H247,I247)</f>
        <v>0</v>
      </c>
    </row>
    <row r="249" spans="1:10" x14ac:dyDescent="0.25">
      <c r="A249" s="27"/>
      <c r="B249" s="28"/>
      <c r="C249" s="28"/>
      <c r="D249" s="28"/>
      <c r="E249" s="28"/>
      <c r="F249" s="29"/>
      <c r="G249" s="28"/>
      <c r="H249" s="45" t="s">
        <v>101</v>
      </c>
      <c r="I249" s="45"/>
      <c r="J249" s="30">
        <f>SUM(J243,J247)</f>
        <v>0</v>
      </c>
    </row>
    <row r="253" spans="1:10" x14ac:dyDescent="0.25">
      <c r="A253" s="39" t="s">
        <v>102</v>
      </c>
      <c r="B253" s="40" t="s">
        <v>103</v>
      </c>
      <c r="C253" s="40"/>
      <c r="D253" s="41"/>
      <c r="E253" s="41"/>
      <c r="F253" s="42"/>
      <c r="G253" s="41"/>
      <c r="H253" s="43"/>
      <c r="I253" s="43"/>
      <c r="J253" s="43"/>
    </row>
    <row r="255" spans="1:10" s="4" customFormat="1" ht="78.75" customHeight="1" x14ac:dyDescent="0.25">
      <c r="A255" s="8" t="s">
        <v>34</v>
      </c>
      <c r="B255" s="46" t="s">
        <v>104</v>
      </c>
      <c r="C255" s="46"/>
      <c r="D255" s="46"/>
      <c r="E255" s="46"/>
      <c r="F255" s="24"/>
      <c r="H255" s="10"/>
      <c r="I255" s="10"/>
      <c r="J255" s="10"/>
    </row>
    <row r="256" spans="1:10" x14ac:dyDescent="0.25">
      <c r="B256" t="s">
        <v>46</v>
      </c>
      <c r="F256" s="22" t="s">
        <v>47</v>
      </c>
      <c r="H256" s="9">
        <v>264.5</v>
      </c>
      <c r="I256" s="9">
        <v>0</v>
      </c>
      <c r="J256" s="9">
        <f>PRODUCT(H256,I256)</f>
        <v>0</v>
      </c>
    </row>
    <row r="259" spans="1:10" s="4" customFormat="1" ht="93" customHeight="1" x14ac:dyDescent="0.25">
      <c r="A259" s="8" t="s">
        <v>41</v>
      </c>
      <c r="B259" s="46" t="s">
        <v>105</v>
      </c>
      <c r="C259" s="46"/>
      <c r="D259" s="46"/>
      <c r="E259" s="46"/>
      <c r="F259" s="24"/>
      <c r="H259" s="10"/>
      <c r="I259" s="10"/>
      <c r="J259" s="10"/>
    </row>
    <row r="260" spans="1:10" x14ac:dyDescent="0.25">
      <c r="B260" t="s">
        <v>46</v>
      </c>
      <c r="F260" s="22" t="s">
        <v>47</v>
      </c>
      <c r="H260" s="9">
        <v>28.6</v>
      </c>
      <c r="I260" s="9">
        <v>0</v>
      </c>
      <c r="J260" s="9">
        <f>PRODUCT(H260,I260)</f>
        <v>0</v>
      </c>
    </row>
    <row r="263" spans="1:10" s="4" customFormat="1" ht="64.5" customHeight="1" x14ac:dyDescent="0.25">
      <c r="A263" s="8" t="s">
        <v>45</v>
      </c>
      <c r="B263" s="46" t="s">
        <v>106</v>
      </c>
      <c r="C263" s="46"/>
      <c r="D263" s="46"/>
      <c r="E263" s="46"/>
      <c r="F263" s="24"/>
      <c r="H263" s="10"/>
      <c r="I263" s="10"/>
      <c r="J263" s="10"/>
    </row>
    <row r="264" spans="1:10" x14ac:dyDescent="0.25">
      <c r="B264" t="s">
        <v>43</v>
      </c>
      <c r="F264" s="22" t="s">
        <v>44</v>
      </c>
      <c r="H264" s="9">
        <v>31.6</v>
      </c>
      <c r="I264" s="9">
        <v>0</v>
      </c>
      <c r="J264" s="9">
        <f>PRODUCT(H264,I264)</f>
        <v>0</v>
      </c>
    </row>
    <row r="267" spans="1:10" s="4" customFormat="1" ht="32.25" customHeight="1" x14ac:dyDescent="0.25">
      <c r="A267" s="8" t="s">
        <v>48</v>
      </c>
      <c r="B267" s="46" t="s">
        <v>145</v>
      </c>
      <c r="C267" s="46"/>
      <c r="D267" s="46"/>
      <c r="E267" s="46"/>
      <c r="F267" s="24"/>
      <c r="H267" s="10"/>
      <c r="I267" s="10"/>
      <c r="J267" s="10"/>
    </row>
    <row r="268" spans="1:10" x14ac:dyDescent="0.25">
      <c r="B268" t="s">
        <v>107</v>
      </c>
      <c r="F268" s="22" t="s">
        <v>67</v>
      </c>
      <c r="H268" s="9">
        <v>2</v>
      </c>
      <c r="I268" s="9">
        <v>0</v>
      </c>
      <c r="J268" s="9">
        <f>PRODUCT(H268,I268)</f>
        <v>0</v>
      </c>
    </row>
    <row r="270" spans="1:10" x14ac:dyDescent="0.25">
      <c r="A270" s="19"/>
      <c r="B270" s="20"/>
      <c r="C270" s="20"/>
      <c r="D270" s="20"/>
      <c r="E270" s="21"/>
      <c r="F270" s="23" t="s">
        <v>130</v>
      </c>
      <c r="G270" s="16"/>
      <c r="H270" s="17" t="s">
        <v>131</v>
      </c>
      <c r="I270" s="18" t="s">
        <v>132</v>
      </c>
      <c r="J270" s="18" t="s">
        <v>133</v>
      </c>
    </row>
    <row r="273" spans="1:10" s="4" customFormat="1" ht="107.25" customHeight="1" x14ac:dyDescent="0.25">
      <c r="A273" s="8" t="s">
        <v>50</v>
      </c>
      <c r="B273" s="46" t="s">
        <v>108</v>
      </c>
      <c r="C273" s="46"/>
      <c r="D273" s="46"/>
      <c r="E273" s="46"/>
      <c r="F273" s="24"/>
      <c r="H273" s="10"/>
      <c r="I273" s="10"/>
      <c r="J273" s="10"/>
    </row>
    <row r="274" spans="1:10" x14ac:dyDescent="0.25">
      <c r="B274" t="s">
        <v>43</v>
      </c>
    </row>
    <row r="276" spans="1:10" x14ac:dyDescent="0.25">
      <c r="B276" t="s">
        <v>109</v>
      </c>
      <c r="F276" s="22" t="s">
        <v>44</v>
      </c>
      <c r="H276" s="9">
        <v>27.5</v>
      </c>
      <c r="I276" s="9">
        <v>0</v>
      </c>
      <c r="J276" s="9">
        <f>H276*I276</f>
        <v>0</v>
      </c>
    </row>
    <row r="277" spans="1:10" x14ac:dyDescent="0.25">
      <c r="B277" t="s">
        <v>110</v>
      </c>
      <c r="F277" s="22" t="s">
        <v>44</v>
      </c>
      <c r="H277" s="9">
        <v>13</v>
      </c>
      <c r="I277" s="9">
        <v>0</v>
      </c>
      <c r="J277" s="9">
        <f>H277*I277</f>
        <v>0</v>
      </c>
    </row>
    <row r="280" spans="1:10" s="4" customFormat="1" ht="48" customHeight="1" x14ac:dyDescent="0.25">
      <c r="A280" s="8" t="s">
        <v>62</v>
      </c>
      <c r="B280" s="46" t="s">
        <v>111</v>
      </c>
      <c r="C280" s="46"/>
      <c r="D280" s="46"/>
      <c r="E280" s="46"/>
      <c r="F280" s="24"/>
      <c r="H280" s="10"/>
      <c r="I280" s="10"/>
      <c r="J280" s="10"/>
    </row>
    <row r="281" spans="1:10" x14ac:dyDescent="0.25">
      <c r="B281" t="s">
        <v>43</v>
      </c>
      <c r="F281" s="22" t="s">
        <v>44</v>
      </c>
      <c r="H281" s="9">
        <v>21.45</v>
      </c>
      <c r="I281" s="9">
        <v>0</v>
      </c>
      <c r="J281" s="9">
        <f>PRODUCT(H281,I281)</f>
        <v>0</v>
      </c>
    </row>
    <row r="284" spans="1:10" s="4" customFormat="1" ht="48" customHeight="1" x14ac:dyDescent="0.25">
      <c r="A284" s="8" t="s">
        <v>64</v>
      </c>
      <c r="B284" s="46" t="s">
        <v>112</v>
      </c>
      <c r="C284" s="46"/>
      <c r="D284" s="46"/>
      <c r="E284" s="46"/>
      <c r="F284" s="24"/>
      <c r="H284" s="10"/>
      <c r="I284" s="10"/>
      <c r="J284" s="10"/>
    </row>
    <row r="285" spans="1:10" x14ac:dyDescent="0.25">
      <c r="B285" t="s">
        <v>43</v>
      </c>
      <c r="F285" s="22" t="s">
        <v>44</v>
      </c>
      <c r="H285" s="9">
        <v>16</v>
      </c>
      <c r="I285" s="9">
        <v>0</v>
      </c>
      <c r="J285" s="9">
        <f>PRODUCT(H285,I285)</f>
        <v>0</v>
      </c>
    </row>
    <row r="288" spans="1:10" s="4" customFormat="1" ht="43.15" customHeight="1" x14ac:dyDescent="0.25">
      <c r="A288" s="8" t="s">
        <v>68</v>
      </c>
      <c r="B288" s="46" t="s">
        <v>113</v>
      </c>
      <c r="C288" s="46"/>
      <c r="D288" s="46"/>
      <c r="E288" s="46"/>
      <c r="F288" s="24"/>
      <c r="H288" s="10"/>
      <c r="I288" s="10"/>
      <c r="J288" s="10"/>
    </row>
    <row r="289" spans="1:10" x14ac:dyDescent="0.25">
      <c r="B289" t="s">
        <v>43</v>
      </c>
      <c r="F289" s="22" t="s">
        <v>44</v>
      </c>
      <c r="H289" s="9">
        <v>6.6</v>
      </c>
      <c r="I289" s="9">
        <v>0</v>
      </c>
      <c r="J289" s="9">
        <f>PRODUCT(H289,I289)</f>
        <v>0</v>
      </c>
    </row>
    <row r="291" spans="1:10" x14ac:dyDescent="0.25">
      <c r="A291" s="27"/>
      <c r="B291" s="28"/>
      <c r="C291" s="28"/>
      <c r="D291" s="28"/>
      <c r="E291" s="28"/>
      <c r="F291" s="29"/>
      <c r="G291" s="28"/>
      <c r="H291" s="45" t="s">
        <v>114</v>
      </c>
      <c r="I291" s="45"/>
      <c r="J291" s="30">
        <f>SUM(J256,J260,J264,J268,J276,J277,J281,J285,J289)</f>
        <v>0</v>
      </c>
    </row>
    <row r="294" spans="1:10" x14ac:dyDescent="0.25">
      <c r="A294" s="39" t="s">
        <v>115</v>
      </c>
      <c r="B294" s="40" t="s">
        <v>116</v>
      </c>
      <c r="C294" s="40"/>
      <c r="D294" s="41"/>
      <c r="E294" s="41"/>
      <c r="F294" s="42"/>
      <c r="G294" s="41"/>
      <c r="H294" s="43"/>
      <c r="I294" s="43"/>
      <c r="J294" s="43"/>
    </row>
    <row r="296" spans="1:10" s="4" customFormat="1" ht="180" customHeight="1" x14ac:dyDescent="0.25">
      <c r="A296" s="8" t="s">
        <v>34</v>
      </c>
      <c r="B296" s="46" t="s">
        <v>147</v>
      </c>
      <c r="C296" s="46"/>
      <c r="D296" s="46"/>
      <c r="E296" s="46"/>
      <c r="F296" s="24"/>
      <c r="H296" s="10"/>
      <c r="I296" s="10"/>
      <c r="J296" s="10"/>
    </row>
    <row r="297" spans="1:10" x14ac:dyDescent="0.25">
      <c r="B297" t="s">
        <v>84</v>
      </c>
      <c r="F297" s="22" t="s">
        <v>61</v>
      </c>
      <c r="H297" s="9">
        <v>1</v>
      </c>
      <c r="I297" s="9">
        <v>0</v>
      </c>
      <c r="J297" s="9">
        <f>PRODUCT(H297,I297)</f>
        <v>0</v>
      </c>
    </row>
    <row r="299" spans="1:10" x14ac:dyDescent="0.25">
      <c r="A299" s="19"/>
      <c r="B299" s="20"/>
      <c r="C299" s="20"/>
      <c r="D299" s="20"/>
      <c r="E299" s="21"/>
      <c r="F299" s="23" t="s">
        <v>130</v>
      </c>
      <c r="G299" s="16"/>
      <c r="H299" s="17" t="s">
        <v>131</v>
      </c>
      <c r="I299" s="18" t="s">
        <v>132</v>
      </c>
      <c r="J299" s="18" t="s">
        <v>133</v>
      </c>
    </row>
    <row r="301" spans="1:10" x14ac:dyDescent="0.25">
      <c r="B301" s="7"/>
    </row>
    <row r="302" spans="1:10" s="4" customFormat="1" ht="30" customHeight="1" x14ac:dyDescent="0.25">
      <c r="A302" s="8" t="s">
        <v>41</v>
      </c>
      <c r="B302" s="46" t="s">
        <v>117</v>
      </c>
      <c r="C302" s="46"/>
      <c r="D302" s="46"/>
      <c r="E302" s="46"/>
      <c r="F302" s="24"/>
      <c r="H302" s="10"/>
      <c r="I302" s="10"/>
      <c r="J302" s="10"/>
    </row>
    <row r="303" spans="1:10" x14ac:dyDescent="0.25">
      <c r="B303" t="s">
        <v>84</v>
      </c>
      <c r="F303" s="22" t="s">
        <v>61</v>
      </c>
      <c r="H303" s="9">
        <v>1</v>
      </c>
      <c r="I303" s="9">
        <v>0</v>
      </c>
      <c r="J303" s="9">
        <f>PRODUCT(H303,I303)</f>
        <v>0</v>
      </c>
    </row>
    <row r="305" spans="1:10" x14ac:dyDescent="0.25">
      <c r="A305" s="27"/>
      <c r="B305" s="28"/>
      <c r="C305" s="28"/>
      <c r="D305" s="28"/>
      <c r="E305" s="28"/>
      <c r="F305" s="29"/>
      <c r="G305" s="28"/>
      <c r="H305" s="45" t="s">
        <v>118</v>
      </c>
      <c r="I305" s="45"/>
      <c r="J305" s="30">
        <f>SUM(J297,J303)</f>
        <v>0</v>
      </c>
    </row>
    <row r="315" spans="1:10" ht="15.75" x14ac:dyDescent="0.25">
      <c r="B315" s="11" t="s">
        <v>119</v>
      </c>
      <c r="C315" s="11"/>
    </row>
    <row r="317" spans="1:10" x14ac:dyDescent="0.25">
      <c r="A317" s="7" t="s">
        <v>32</v>
      </c>
      <c r="B317" t="s">
        <v>120</v>
      </c>
      <c r="D317" t="s">
        <v>121</v>
      </c>
      <c r="J317" s="9">
        <f>SUM(J119)</f>
        <v>0</v>
      </c>
    </row>
    <row r="318" spans="1:10" x14ac:dyDescent="0.25">
      <c r="A318" s="7" t="s">
        <v>53</v>
      </c>
      <c r="B318" t="s">
        <v>122</v>
      </c>
      <c r="E318" t="s">
        <v>123</v>
      </c>
      <c r="J318" s="9">
        <f>SUM(J158)</f>
        <v>0</v>
      </c>
    </row>
    <row r="319" spans="1:10" x14ac:dyDescent="0.25">
      <c r="A319" s="7" t="s">
        <v>72</v>
      </c>
      <c r="B319" t="s">
        <v>124</v>
      </c>
      <c r="D319" t="s">
        <v>121</v>
      </c>
      <c r="J319" s="9">
        <f>SUM(J198)</f>
        <v>0</v>
      </c>
    </row>
    <row r="320" spans="1:10" x14ac:dyDescent="0.25">
      <c r="A320" s="7" t="s">
        <v>86</v>
      </c>
      <c r="B320" t="s">
        <v>125</v>
      </c>
      <c r="D320" t="s">
        <v>121</v>
      </c>
      <c r="J320" s="9">
        <f>SUM(J234)</f>
        <v>0</v>
      </c>
    </row>
    <row r="321" spans="1:10" x14ac:dyDescent="0.25">
      <c r="A321" s="7" t="s">
        <v>126</v>
      </c>
      <c r="B321" t="s">
        <v>99</v>
      </c>
      <c r="D321" t="s">
        <v>121</v>
      </c>
      <c r="J321" s="9">
        <f>SUM(J249)</f>
        <v>0</v>
      </c>
    </row>
    <row r="322" spans="1:10" x14ac:dyDescent="0.25">
      <c r="A322" s="7" t="s">
        <v>102</v>
      </c>
      <c r="B322" t="s">
        <v>103</v>
      </c>
      <c r="D322" t="s">
        <v>121</v>
      </c>
      <c r="J322" s="9">
        <f>SUM(J291)</f>
        <v>0</v>
      </c>
    </row>
    <row r="323" spans="1:10" x14ac:dyDescent="0.25">
      <c r="A323" s="7" t="s">
        <v>115</v>
      </c>
      <c r="B323" t="s">
        <v>116</v>
      </c>
      <c r="D323" t="s">
        <v>121</v>
      </c>
      <c r="J323" s="9">
        <f>SUM(J305)</f>
        <v>0</v>
      </c>
    </row>
    <row r="325" spans="1:10" x14ac:dyDescent="0.25">
      <c r="A325" s="27"/>
      <c r="B325" s="28"/>
      <c r="C325" s="28"/>
      <c r="D325" s="28"/>
      <c r="E325" s="28"/>
      <c r="F325" s="29"/>
      <c r="G325" s="28"/>
      <c r="H325" s="45" t="s">
        <v>127</v>
      </c>
      <c r="I325" s="45"/>
      <c r="J325" s="30">
        <f>SUM(J317,J318,J319,J320,J321,J322,J323)</f>
        <v>0</v>
      </c>
    </row>
    <row r="326" spans="1:10" x14ac:dyDescent="0.25">
      <c r="A326" s="31"/>
      <c r="B326" s="32"/>
      <c r="C326" s="32"/>
      <c r="D326" s="32"/>
      <c r="E326" s="32"/>
      <c r="F326" s="33"/>
      <c r="G326" s="32"/>
      <c r="H326" s="49" t="s">
        <v>128</v>
      </c>
      <c r="I326" s="49"/>
      <c r="J326" s="34">
        <f>J325*25%</f>
        <v>0</v>
      </c>
    </row>
    <row r="327" spans="1:10" x14ac:dyDescent="0.25">
      <c r="A327" s="35"/>
      <c r="B327" s="36"/>
      <c r="C327" s="36"/>
      <c r="D327" s="36"/>
      <c r="E327" s="36"/>
      <c r="F327" s="37"/>
      <c r="G327" s="36"/>
      <c r="H327" s="50" t="s">
        <v>129</v>
      </c>
      <c r="I327" s="50"/>
      <c r="J327" s="38">
        <f>SUM(J325,J326)</f>
        <v>0</v>
      </c>
    </row>
    <row r="328" spans="1:10" x14ac:dyDescent="0.25">
      <c r="A328" s="12"/>
      <c r="B328" s="13"/>
      <c r="C328" s="13"/>
      <c r="D328" s="13"/>
      <c r="E328" s="13"/>
      <c r="F328" s="25"/>
      <c r="G328" s="13"/>
      <c r="H328" s="14"/>
      <c r="I328" s="14"/>
      <c r="J328" s="14"/>
    </row>
    <row r="330" spans="1:10" x14ac:dyDescent="0.25">
      <c r="B330" s="52" t="s">
        <v>149</v>
      </c>
      <c r="C330" s="52"/>
      <c r="D330" s="52"/>
      <c r="G330" s="52" t="s">
        <v>150</v>
      </c>
      <c r="H330" s="52"/>
      <c r="I330" s="52"/>
    </row>
    <row r="340" spans="2:8" x14ac:dyDescent="0.25">
      <c r="B340" s="44"/>
      <c r="H340" s="15"/>
    </row>
  </sheetData>
  <mergeCells count="77">
    <mergeCell ref="B1:D1"/>
    <mergeCell ref="B330:D330"/>
    <mergeCell ref="G330:I330"/>
    <mergeCell ref="H326:I326"/>
    <mergeCell ref="H327:I327"/>
    <mergeCell ref="B108:E108"/>
    <mergeCell ref="B21:J21"/>
    <mergeCell ref="B67:J67"/>
    <mergeCell ref="B296:E296"/>
    <mergeCell ref="B302:E302"/>
    <mergeCell ref="H305:I305"/>
    <mergeCell ref="H325:I325"/>
    <mergeCell ref="B79:J79"/>
    <mergeCell ref="B68:J68"/>
    <mergeCell ref="B69:J69"/>
    <mergeCell ref="B70:J70"/>
    <mergeCell ref="B71:J71"/>
    <mergeCell ref="B72:J72"/>
    <mergeCell ref="B73:J73"/>
    <mergeCell ref="B17:J17"/>
    <mergeCell ref="B61:J61"/>
    <mergeCell ref="B62:J62"/>
    <mergeCell ref="B65:J65"/>
    <mergeCell ref="B66:J66"/>
    <mergeCell ref="B74:J74"/>
    <mergeCell ref="B75:J75"/>
    <mergeCell ref="B76:J76"/>
    <mergeCell ref="B77:J77"/>
    <mergeCell ref="B78:J78"/>
    <mergeCell ref="B134:E134"/>
    <mergeCell ref="B80:J80"/>
    <mergeCell ref="B82:J82"/>
    <mergeCell ref="B83:J83"/>
    <mergeCell ref="B92:E92"/>
    <mergeCell ref="B100:E100"/>
    <mergeCell ref="B104:E104"/>
    <mergeCell ref="B112:E112"/>
    <mergeCell ref="B116:E116"/>
    <mergeCell ref="H119:I119"/>
    <mergeCell ref="B126:E126"/>
    <mergeCell ref="B130:E130"/>
    <mergeCell ref="B187:E187"/>
    <mergeCell ref="B138:E138"/>
    <mergeCell ref="B139:E139"/>
    <mergeCell ref="B142:E142"/>
    <mergeCell ref="B146:E146"/>
    <mergeCell ref="B151:E151"/>
    <mergeCell ref="B155:E155"/>
    <mergeCell ref="H158:I158"/>
    <mergeCell ref="B164:E164"/>
    <mergeCell ref="B172:E172"/>
    <mergeCell ref="B176:E176"/>
    <mergeCell ref="B183:E183"/>
    <mergeCell ref="H234:I234"/>
    <mergeCell ref="B191:E191"/>
    <mergeCell ref="B195:E195"/>
    <mergeCell ref="H198:I198"/>
    <mergeCell ref="B205:E205"/>
    <mergeCell ref="B211:E211"/>
    <mergeCell ref="B215:E215"/>
    <mergeCell ref="B219:E219"/>
    <mergeCell ref="B220:E220"/>
    <mergeCell ref="B223:E223"/>
    <mergeCell ref="B227:E227"/>
    <mergeCell ref="B231:E231"/>
    <mergeCell ref="H291:I291"/>
    <mergeCell ref="B242:E242"/>
    <mergeCell ref="B246:E246"/>
    <mergeCell ref="H249:I249"/>
    <mergeCell ref="B255:E255"/>
    <mergeCell ref="B259:E259"/>
    <mergeCell ref="B263:E263"/>
    <mergeCell ref="B267:E267"/>
    <mergeCell ref="B273:E273"/>
    <mergeCell ref="B280:E280"/>
    <mergeCell ref="B284:E284"/>
    <mergeCell ref="B288:E28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dc:creator>
  <cp:lastModifiedBy>Davorka</cp:lastModifiedBy>
  <cp:lastPrinted>2019-05-27T11:39:19Z</cp:lastPrinted>
  <dcterms:created xsi:type="dcterms:W3CDTF">2019-03-10T17:59:36Z</dcterms:created>
  <dcterms:modified xsi:type="dcterms:W3CDTF">2019-05-27T11:49:36Z</dcterms:modified>
</cp:coreProperties>
</file>